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305"/>
  </bookViews>
  <sheets>
    <sheet name="LBSMISIII (2)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41" i="2"/>
  <c r="AU41"/>
  <c r="AN41"/>
  <c r="AM41"/>
  <c r="AF41"/>
  <c r="AE41"/>
  <c r="X41"/>
  <c r="W41"/>
  <c r="P41"/>
  <c r="O41"/>
  <c r="J41"/>
  <c r="I41"/>
  <c r="F41"/>
  <c r="E41"/>
  <c r="G41" s="1"/>
  <c r="D41"/>
  <c r="H41" s="1"/>
  <c r="C41"/>
  <c r="AV40"/>
  <c r="AU40"/>
  <c r="AN40"/>
  <c r="AM40"/>
  <c r="AF40"/>
  <c r="AE40"/>
  <c r="X40"/>
  <c r="W40"/>
  <c r="P40"/>
  <c r="O40"/>
  <c r="J40"/>
  <c r="I40"/>
  <c r="F40"/>
  <c r="H40" s="1"/>
  <c r="E40"/>
  <c r="D40"/>
  <c r="C40"/>
  <c r="G40" s="1"/>
  <c r="AV39"/>
  <c r="AU39"/>
  <c r="AN39"/>
  <c r="AM39"/>
  <c r="AF39"/>
  <c r="AE39"/>
  <c r="X39"/>
  <c r="W39"/>
  <c r="P39"/>
  <c r="O39"/>
  <c r="J39"/>
  <c r="I39"/>
  <c r="F39"/>
  <c r="E39"/>
  <c r="G39" s="1"/>
  <c r="D39"/>
  <c r="H39" s="1"/>
  <c r="C39"/>
  <c r="AV38"/>
  <c r="AU38"/>
  <c r="AN38"/>
  <c r="AM38"/>
  <c r="AF38"/>
  <c r="AE38"/>
  <c r="X38"/>
  <c r="W38"/>
  <c r="P38"/>
  <c r="O38"/>
  <c r="J38"/>
  <c r="I38"/>
  <c r="F38"/>
  <c r="H38" s="1"/>
  <c r="E38"/>
  <c r="D38"/>
  <c r="C38"/>
  <c r="G38" s="1"/>
  <c r="AV37"/>
  <c r="AU37"/>
  <c r="AN37"/>
  <c r="AM37"/>
  <c r="AF37"/>
  <c r="AE37"/>
  <c r="X37"/>
  <c r="W37"/>
  <c r="P37"/>
  <c r="O37"/>
  <c r="J37"/>
  <c r="I37"/>
  <c r="F37"/>
  <c r="E37"/>
  <c r="G37" s="1"/>
  <c r="D37"/>
  <c r="H37" s="1"/>
  <c r="C37"/>
  <c r="AV36"/>
  <c r="AU36"/>
  <c r="AN36"/>
  <c r="AM36"/>
  <c r="AF36"/>
  <c r="AE36"/>
  <c r="X36"/>
  <c r="W36"/>
  <c r="P36"/>
  <c r="O36"/>
  <c r="J36"/>
  <c r="I36"/>
  <c r="F36"/>
  <c r="H36" s="1"/>
  <c r="E36"/>
  <c r="D36"/>
  <c r="C36"/>
  <c r="G36" s="1"/>
  <c r="AV35"/>
  <c r="AU35"/>
  <c r="AN35"/>
  <c r="AM35"/>
  <c r="AF35"/>
  <c r="AE35"/>
  <c r="X35"/>
  <c r="W35"/>
  <c r="P35"/>
  <c r="O35"/>
  <c r="J35"/>
  <c r="I35"/>
  <c r="F35"/>
  <c r="E35"/>
  <c r="G35" s="1"/>
  <c r="D35"/>
  <c r="H35" s="1"/>
  <c r="C35"/>
  <c r="AV33"/>
  <c r="AU33"/>
  <c r="AN33"/>
  <c r="AM33"/>
  <c r="AF33"/>
  <c r="AE33"/>
  <c r="X33"/>
  <c r="W33"/>
  <c r="P33"/>
  <c r="O33"/>
  <c r="J33"/>
  <c r="I33"/>
  <c r="F33"/>
  <c r="H33" s="1"/>
  <c r="E33"/>
  <c r="D33"/>
  <c r="C33"/>
  <c r="G33" s="1"/>
  <c r="AV32"/>
  <c r="AU32"/>
  <c r="AN32"/>
  <c r="AM32"/>
  <c r="AF32"/>
  <c r="AE32"/>
  <c r="X32"/>
  <c r="W32"/>
  <c r="P32"/>
  <c r="O32"/>
  <c r="J32"/>
  <c r="I32"/>
  <c r="F32"/>
  <c r="E32"/>
  <c r="G32" s="1"/>
  <c r="D32"/>
  <c r="H32" s="1"/>
  <c r="C32"/>
  <c r="AV31"/>
  <c r="AU31"/>
  <c r="AN31"/>
  <c r="AM31"/>
  <c r="AF31"/>
  <c r="AE31"/>
  <c r="X31"/>
  <c r="W31"/>
  <c r="P31"/>
  <c r="O31"/>
  <c r="J31"/>
  <c r="I31"/>
  <c r="F31"/>
  <c r="H31" s="1"/>
  <c r="E31"/>
  <c r="D31"/>
  <c r="C31"/>
  <c r="G31" s="1"/>
  <c r="AV30"/>
  <c r="AU30"/>
  <c r="AN30"/>
  <c r="AM30"/>
  <c r="AF30"/>
  <c r="AE30"/>
  <c r="X30"/>
  <c r="W30"/>
  <c r="P30"/>
  <c r="O30"/>
  <c r="J30"/>
  <c r="I30"/>
  <c r="F30"/>
  <c r="E30"/>
  <c r="G30" s="1"/>
  <c r="D30"/>
  <c r="H30" s="1"/>
  <c r="C30"/>
  <c r="AV29"/>
  <c r="AU29"/>
  <c r="AN29"/>
  <c r="AM29"/>
  <c r="AF29"/>
  <c r="AE29"/>
  <c r="X29"/>
  <c r="W29"/>
  <c r="P29"/>
  <c r="O29"/>
  <c r="J29"/>
  <c r="I29"/>
  <c r="F29"/>
  <c r="H29" s="1"/>
  <c r="E29"/>
  <c r="D29"/>
  <c r="C29"/>
  <c r="G29" s="1"/>
  <c r="AV28"/>
  <c r="AU28"/>
  <c r="AN28"/>
  <c r="AM28"/>
  <c r="AF28"/>
  <c r="AE28"/>
  <c r="X28"/>
  <c r="W28"/>
  <c r="P28"/>
  <c r="O28"/>
  <c r="J28"/>
  <c r="I28"/>
  <c r="F28"/>
  <c r="E28"/>
  <c r="G28" s="1"/>
  <c r="D28"/>
  <c r="H28" s="1"/>
  <c r="C28"/>
  <c r="AV27"/>
  <c r="AU27"/>
  <c r="AN27"/>
  <c r="AM27"/>
  <c r="AF27"/>
  <c r="AE27"/>
  <c r="X27"/>
  <c r="W27"/>
  <c r="P27"/>
  <c r="O27"/>
  <c r="J27"/>
  <c r="I27"/>
  <c r="F27"/>
  <c r="H27" s="1"/>
  <c r="E27"/>
  <c r="D27"/>
  <c r="C27"/>
  <c r="G27" s="1"/>
  <c r="AV26"/>
  <c r="AU26"/>
  <c r="AN26"/>
  <c r="AM26"/>
  <c r="AF26"/>
  <c r="AE26"/>
  <c r="X26"/>
  <c r="W26"/>
  <c r="P26"/>
  <c r="O26"/>
  <c r="J26"/>
  <c r="I26"/>
  <c r="F26"/>
  <c r="E26"/>
  <c r="G26" s="1"/>
  <c r="D26"/>
  <c r="H26" s="1"/>
  <c r="C26"/>
  <c r="AV25"/>
  <c r="AU25"/>
  <c r="AN25"/>
  <c r="AM25"/>
  <c r="AF25"/>
  <c r="AE25"/>
  <c r="X25"/>
  <c r="W25"/>
  <c r="P25"/>
  <c r="O25"/>
  <c r="J25"/>
  <c r="I25"/>
  <c r="F25"/>
  <c r="H25" s="1"/>
  <c r="E25"/>
  <c r="D25"/>
  <c r="C25"/>
  <c r="G25" s="1"/>
  <c r="AV24"/>
  <c r="AU24"/>
  <c r="AN24"/>
  <c r="AM24"/>
  <c r="AF24"/>
  <c r="AE24"/>
  <c r="X24"/>
  <c r="W24"/>
  <c r="P24"/>
  <c r="O24"/>
  <c r="J24"/>
  <c r="I24"/>
  <c r="F24"/>
  <c r="E24"/>
  <c r="G24" s="1"/>
  <c r="D24"/>
  <c r="H24" s="1"/>
  <c r="C24"/>
  <c r="AV23"/>
  <c r="AU23"/>
  <c r="AN23"/>
  <c r="AM23"/>
  <c r="AF23"/>
  <c r="AE23"/>
  <c r="X23"/>
  <c r="W23"/>
  <c r="P23"/>
  <c r="O23"/>
  <c r="J23"/>
  <c r="I23"/>
  <c r="F23"/>
  <c r="H23" s="1"/>
  <c r="E23"/>
  <c r="D23"/>
  <c r="C23"/>
  <c r="G23" s="1"/>
  <c r="AV22"/>
  <c r="AU22"/>
  <c r="AN22"/>
  <c r="AM22"/>
  <c r="AF22"/>
  <c r="AE22"/>
  <c r="X22"/>
  <c r="W22"/>
  <c r="P22"/>
  <c r="O22"/>
  <c r="J22"/>
  <c r="I22"/>
  <c r="F22"/>
  <c r="E22"/>
  <c r="G22" s="1"/>
  <c r="D22"/>
  <c r="H22" s="1"/>
  <c r="C22"/>
  <c r="AV21"/>
  <c r="AU21"/>
  <c r="AN21"/>
  <c r="AM21"/>
  <c r="AF21"/>
  <c r="AE21"/>
  <c r="X21"/>
  <c r="W21"/>
  <c r="P21"/>
  <c r="O21"/>
  <c r="J21"/>
  <c r="I21"/>
  <c r="F21"/>
  <c r="H21" s="1"/>
  <c r="E21"/>
  <c r="D21"/>
  <c r="C21"/>
  <c r="G21" s="1"/>
  <c r="AV20"/>
  <c r="AU20"/>
  <c r="AN20"/>
  <c r="AM20"/>
  <c r="AF20"/>
  <c r="AE20"/>
  <c r="X20"/>
  <c r="W20"/>
  <c r="P20"/>
  <c r="O20"/>
  <c r="J20"/>
  <c r="I20"/>
  <c r="F20"/>
  <c r="E20"/>
  <c r="G20" s="1"/>
  <c r="D20"/>
  <c r="H20" s="1"/>
  <c r="C20"/>
  <c r="AV19"/>
  <c r="AU19"/>
  <c r="AN19"/>
  <c r="AM19"/>
  <c r="AF19"/>
  <c r="AE19"/>
  <c r="X19"/>
  <c r="W19"/>
  <c r="P19"/>
  <c r="O19"/>
  <c r="J19"/>
  <c r="J18" s="1"/>
  <c r="I19"/>
  <c r="F19"/>
  <c r="H19" s="1"/>
  <c r="E19"/>
  <c r="D19"/>
  <c r="C19"/>
  <c r="G19" s="1"/>
  <c r="AV18"/>
  <c r="AU18"/>
  <c r="AN18"/>
  <c r="AM18"/>
  <c r="AF18"/>
  <c r="AE18"/>
  <c r="X18"/>
  <c r="W18"/>
  <c r="P18"/>
  <c r="O18"/>
  <c r="I18"/>
  <c r="E18"/>
  <c r="G18" s="1"/>
  <c r="D18"/>
  <c r="C18"/>
  <c r="AV17"/>
  <c r="AU17"/>
  <c r="AN17"/>
  <c r="AM17"/>
  <c r="AF17"/>
  <c r="AE17"/>
  <c r="X17"/>
  <c r="W17"/>
  <c r="P17"/>
  <c r="O17"/>
  <c r="J17"/>
  <c r="I17"/>
  <c r="F17"/>
  <c r="H17" s="1"/>
  <c r="E17"/>
  <c r="G17" s="1"/>
  <c r="D17"/>
  <c r="C17"/>
  <c r="AV16"/>
  <c r="AU16"/>
  <c r="AN16"/>
  <c r="AM16"/>
  <c r="AF16"/>
  <c r="AE16"/>
  <c r="X16"/>
  <c r="W16"/>
  <c r="P16"/>
  <c r="O16"/>
  <c r="J16"/>
  <c r="I16"/>
  <c r="F16"/>
  <c r="E16"/>
  <c r="D16"/>
  <c r="H16" s="1"/>
  <c r="C16"/>
  <c r="G16" s="1"/>
  <c r="AV15"/>
  <c r="AU15"/>
  <c r="AN15"/>
  <c r="AM15"/>
  <c r="AF15"/>
  <c r="AE15"/>
  <c r="X15"/>
  <c r="W15"/>
  <c r="P15"/>
  <c r="O15"/>
  <c r="J15"/>
  <c r="I15"/>
  <c r="F15"/>
  <c r="H15" s="1"/>
  <c r="E15"/>
  <c r="G15" s="1"/>
  <c r="D15"/>
  <c r="C15"/>
  <c r="AV14"/>
  <c r="AU14"/>
  <c r="AN14"/>
  <c r="AM14"/>
  <c r="AF14"/>
  <c r="AE14"/>
  <c r="X14"/>
  <c r="W14"/>
  <c r="P14"/>
  <c r="O14"/>
  <c r="J14"/>
  <c r="I14"/>
  <c r="F14"/>
  <c r="E14"/>
  <c r="G14" s="1"/>
  <c r="D14"/>
  <c r="H14" s="1"/>
  <c r="C14"/>
  <c r="AV13"/>
  <c r="AU13"/>
  <c r="AN13"/>
  <c r="AM13"/>
  <c r="AF13"/>
  <c r="AE13"/>
  <c r="X13"/>
  <c r="W13"/>
  <c r="P13"/>
  <c r="O13"/>
  <c r="J13"/>
  <c r="I13"/>
  <c r="F13"/>
  <c r="H13" s="1"/>
  <c r="E13"/>
  <c r="G13" s="1"/>
  <c r="D13"/>
  <c r="C13"/>
  <c r="AV12"/>
  <c r="AU12"/>
  <c r="AN12"/>
  <c r="AM12"/>
  <c r="AF12"/>
  <c r="AE12"/>
  <c r="X12"/>
  <c r="W12"/>
  <c r="P12"/>
  <c r="O12"/>
  <c r="J12"/>
  <c r="I12"/>
  <c r="F12"/>
  <c r="H12" s="1"/>
  <c r="E12"/>
  <c r="G12" s="1"/>
  <c r="D12"/>
  <c r="C12"/>
  <c r="F18" l="1"/>
  <c r="H18" s="1"/>
</calcChain>
</file>

<file path=xl/sharedStrings.xml><?xml version="1.0" encoding="utf-8"?>
<sst xmlns="http://schemas.openxmlformats.org/spreadsheetml/2006/main" count="136" uniqueCount="71">
  <si>
    <t>LBS - MIS</t>
  </si>
  <si>
    <t>Name of the State/Union Territory: SLBC,  TELANGANA</t>
  </si>
  <si>
    <t xml:space="preserve">Sr. No </t>
  </si>
  <si>
    <t>Sector</t>
  </si>
  <si>
    <t>Total (Public Sector Banks, Private Banks, RRBs, SFBs and Rural Cooperative Banks) (A+B+C+D+E)</t>
  </si>
  <si>
    <t>(A) Public Sector Banks</t>
  </si>
  <si>
    <t>(B) Private Banks</t>
  </si>
  <si>
    <t>(C) Regional Rural Banks</t>
  </si>
  <si>
    <t>(D) Small Finance Banks</t>
  </si>
  <si>
    <t>(E) Rural Cooperative Banks (StCBs and DCCBs)</t>
  </si>
  <si>
    <t>ACP Target (Fixed Annual)</t>
  </si>
  <si>
    <t>Achievement/ Disbursement</t>
  </si>
  <si>
    <t>% Achievement</t>
  </si>
  <si>
    <t xml:space="preserve">Outstanding for the quarter </t>
  </si>
  <si>
    <t>ACP Target (Annual)</t>
  </si>
  <si>
    <t>No. of Acc.</t>
  </si>
  <si>
    <t>Amount</t>
  </si>
  <si>
    <t>Priority  Sector</t>
  </si>
  <si>
    <t>1A</t>
  </si>
  <si>
    <t>Agriculture= 1A(i)+1A(ii)+1A (iii)</t>
  </si>
  <si>
    <t>1A(i)</t>
  </si>
  <si>
    <t>Farm Credit</t>
  </si>
  <si>
    <t>1A(ii)</t>
  </si>
  <si>
    <t>Agriculture Infrastructure</t>
  </si>
  <si>
    <t>1A(iii)</t>
  </si>
  <si>
    <t>Ancillary Activities</t>
  </si>
  <si>
    <t>Out of 1A(iii) above, loans upto 50 crore to Start-ups engaged in Agri and Allied services</t>
  </si>
  <si>
    <t>Out of Agriculture, loans to Small and Marginal Farmers</t>
  </si>
  <si>
    <t>1B</t>
  </si>
  <si>
    <t>MSMEs = 1B(i)+1B(ii)+1B(iii)+1B(iv)+1B(v)</t>
  </si>
  <si>
    <t>1B(i)</t>
  </si>
  <si>
    <t>Micro Enterprises (Manufacturing + Service) (including Khadi and Village Industries)</t>
  </si>
  <si>
    <t>1B(ii)</t>
  </si>
  <si>
    <t>Small Enterprises (Manufacturing + Service)</t>
  </si>
  <si>
    <t>1B(iii)</t>
  </si>
  <si>
    <t>Medium Enterprises (Manufacturing + Service)</t>
  </si>
  <si>
    <t>1B(iv)</t>
  </si>
  <si>
    <t>Others under MSMEs</t>
  </si>
  <si>
    <t>Out of 1B(iv) above, loans upto 50 crores to Start-ups)</t>
  </si>
  <si>
    <t>1C</t>
  </si>
  <si>
    <t>Export Credit</t>
  </si>
  <si>
    <t>1D</t>
  </si>
  <si>
    <t>Education (Priority  Sector)</t>
  </si>
  <si>
    <t>1E</t>
  </si>
  <si>
    <t>Housing  (Priority  Sector)</t>
  </si>
  <si>
    <t>1F</t>
  </si>
  <si>
    <t>Social Infrastructure</t>
  </si>
  <si>
    <t>1G</t>
  </si>
  <si>
    <t>Renewable Energy</t>
  </si>
  <si>
    <t>1H</t>
  </si>
  <si>
    <t>Others</t>
  </si>
  <si>
    <t>Out of 1H above, loans upto 50 crore to Start-ups (other than Agri/ MSME)</t>
  </si>
  <si>
    <t>Sub total= 1A+1B+1C+1D+1E+1F+1G+1H</t>
  </si>
  <si>
    <t>Loans to weaker Sections under PSL</t>
  </si>
  <si>
    <t>Out of 3 above, loans to individual women beneficiaries up to 1 lakh</t>
  </si>
  <si>
    <t>Non-Priority Sector</t>
  </si>
  <si>
    <t>4A</t>
  </si>
  <si>
    <t>Agriculture(NPS)</t>
  </si>
  <si>
    <t>4B</t>
  </si>
  <si>
    <t>Education(NPS)</t>
  </si>
  <si>
    <t>4C</t>
  </si>
  <si>
    <t>Housing(NPS)</t>
  </si>
  <si>
    <t>4D</t>
  </si>
  <si>
    <t xml:space="preserve"> Personal Loans under Non-Priority Sector</t>
  </si>
  <si>
    <t>4E</t>
  </si>
  <si>
    <t>Others(NPS)</t>
  </si>
  <si>
    <r>
      <t>Sub-total</t>
    </r>
    <r>
      <rPr>
        <sz val="11"/>
        <color indexed="8"/>
        <rFont val="Calibri"/>
        <family val="2"/>
      </rPr>
      <t>=4A+4B+4C+4D+4E</t>
    </r>
  </si>
  <si>
    <t>Total=2+5</t>
  </si>
  <si>
    <r>
      <rPr>
        <sz val="11"/>
        <color theme="1"/>
        <rFont val="Calibri"/>
        <family val="2"/>
        <scheme val="minor"/>
      </rPr>
      <t>Note:</t>
    </r>
    <r>
      <rPr>
        <i/>
        <sz val="11"/>
        <color indexed="8"/>
        <rFont val="Calibri"/>
        <family val="2"/>
      </rPr>
      <t xml:space="preserve"> Excel formula have been applied for summation of ACP targets and achivements (no. of accounts &amp; amount) as well as amount outstanding, for all categories of banks to arrive at the total position.Further, formula have been applied to arrive at % achievement also for all categories of banks.</t>
    </r>
  </si>
  <si>
    <t xml:space="preserve"> Statement showing Achievement vis-à-vis Targets under the Annual Credit Plan (ACP) for the quarter ended   June  2024-25</t>
  </si>
  <si>
    <t>( No. in actuals, Amt. in  Thousand 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</si>
</sst>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2" fontId="0" fillId="2" borderId="0" xfId="0" applyNumberForma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2" fontId="3" fillId="2" borderId="0" xfId="0" applyNumberFormat="1" applyFont="1" applyFill="1"/>
    <xf numFmtId="0" fontId="2" fillId="2" borderId="0" xfId="0" applyFont="1" applyFill="1"/>
    <xf numFmtId="0" fontId="0" fillId="3" borderId="6" xfId="0" applyFill="1" applyBorder="1" applyAlignment="1">
      <alignment horizontal="center" vertical="center"/>
    </xf>
    <xf numFmtId="2" fontId="0" fillId="3" borderId="6" xfId="0" applyNumberForma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vertical="center"/>
    </xf>
    <xf numFmtId="0" fontId="1" fillId="4" borderId="6" xfId="0" applyFont="1" applyFill="1" applyBorder="1"/>
    <xf numFmtId="2" fontId="1" fillId="4" borderId="6" xfId="0" applyNumberFormat="1" applyFont="1" applyFill="1" applyBorder="1"/>
    <xf numFmtId="0" fontId="0" fillId="5" borderId="6" xfId="0" applyFill="1" applyBorder="1" applyAlignment="1">
      <alignment horizontal="center" vertical="center"/>
    </xf>
    <xf numFmtId="0" fontId="0" fillId="5" borderId="6" xfId="0" applyFill="1" applyBorder="1" applyAlignment="1">
      <alignment vertical="center"/>
    </xf>
    <xf numFmtId="0" fontId="0" fillId="5" borderId="6" xfId="0" applyFill="1" applyBorder="1"/>
    <xf numFmtId="2" fontId="0" fillId="5" borderId="6" xfId="0" applyNumberFormat="1" applyFill="1" applyBorder="1"/>
    <xf numFmtId="2" fontId="0" fillId="2" borderId="6" xfId="0" applyNumberFormat="1" applyFill="1" applyBorder="1"/>
    <xf numFmtId="0" fontId="0" fillId="5" borderId="6" xfId="0" applyFill="1" applyBorder="1" applyAlignment="1">
      <alignment horizontal="left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/>
    </xf>
    <xf numFmtId="2" fontId="1" fillId="6" borderId="6" xfId="0" applyNumberFormat="1" applyFont="1" applyFill="1" applyBorder="1" applyAlignment="1">
      <alignment horizontal="center"/>
    </xf>
    <xf numFmtId="0" fontId="1" fillId="6" borderId="6" xfId="0" applyFont="1" applyFill="1" applyBorder="1"/>
    <xf numFmtId="0" fontId="6" fillId="2" borderId="0" xfId="0" applyFont="1" applyFill="1"/>
    <xf numFmtId="0" fontId="7" fillId="2" borderId="0" xfId="0" applyFont="1" applyFill="1" applyAlignment="1">
      <alignment horizontal="center" vertical="center"/>
    </xf>
    <xf numFmtId="0" fontId="7" fillId="2" borderId="0" xfId="0" applyFont="1" applyFill="1"/>
    <xf numFmtId="2" fontId="7" fillId="2" borderId="0" xfId="0" applyNumberFormat="1" applyFont="1" applyFill="1"/>
    <xf numFmtId="0" fontId="0" fillId="2" borderId="0" xfId="0" applyFill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2" fontId="1" fillId="6" borderId="6" xfId="0" applyNumberFormat="1" applyFont="1" applyFill="1" applyBorder="1"/>
    <xf numFmtId="2" fontId="6" fillId="2" borderId="0" xfId="0" applyNumberFormat="1" applyFont="1" applyFill="1"/>
    <xf numFmtId="2" fontId="0" fillId="0" borderId="0" xfId="0" applyNumberFormat="1"/>
    <xf numFmtId="0" fontId="0" fillId="2" borderId="6" xfId="0" applyFill="1" applyBorder="1" applyAlignment="1">
      <alignment vertical="center"/>
    </xf>
    <xf numFmtId="0" fontId="0" fillId="2" borderId="6" xfId="0" applyFill="1" applyBorder="1" applyAlignment="1">
      <alignment vertical="center" wrapText="1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/>
    <xf numFmtId="0" fontId="0" fillId="2" borderId="6" xfId="0" applyFill="1" applyBorder="1" applyAlignment="1">
      <alignment wrapText="1"/>
    </xf>
    <xf numFmtId="0" fontId="0" fillId="2" borderId="6" xfId="0" applyFill="1" applyBorder="1" applyAlignment="1">
      <alignment horizontal="left" wrapText="1"/>
    </xf>
    <xf numFmtId="2" fontId="1" fillId="3" borderId="2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X46"/>
  <sheetViews>
    <sheetView tabSelected="1" workbookViewId="0">
      <selection activeCell="AX40" sqref="AX40"/>
    </sheetView>
  </sheetViews>
  <sheetFormatPr defaultRowHeight="15"/>
  <cols>
    <col min="2" max="2" width="43.85546875" customWidth="1"/>
    <col min="3" max="5" width="15.7109375" customWidth="1"/>
    <col min="6" max="8" width="15.7109375" style="31" customWidth="1"/>
    <col min="9" max="9" width="15.7109375" customWidth="1"/>
    <col min="10" max="10" width="15.7109375" style="31" customWidth="1"/>
    <col min="11" max="11" width="15.7109375" customWidth="1"/>
    <col min="12" max="12" width="15.7109375" style="31" customWidth="1"/>
    <col min="13" max="13" width="15.7109375" customWidth="1"/>
    <col min="14" max="16" width="15.7109375" style="31" customWidth="1"/>
    <col min="17" max="17" width="15.7109375" customWidth="1"/>
    <col min="18" max="18" width="15.7109375" style="31" customWidth="1"/>
    <col min="19" max="19" width="15.7109375" customWidth="1"/>
    <col min="20" max="20" width="15.7109375" style="31" customWidth="1"/>
    <col min="21" max="21" width="15.7109375" customWidth="1"/>
    <col min="22" max="24" width="15.7109375" style="31" customWidth="1"/>
    <col min="25" max="25" width="15.7109375" customWidth="1"/>
    <col min="26" max="26" width="15.7109375" style="31" customWidth="1"/>
    <col min="27" max="27" width="15.7109375" customWidth="1"/>
    <col min="28" max="28" width="15.7109375" style="31" customWidth="1"/>
    <col min="29" max="29" width="15.7109375" customWidth="1"/>
    <col min="30" max="32" width="15.7109375" style="31" customWidth="1"/>
    <col min="33" max="33" width="15.7109375" customWidth="1"/>
    <col min="34" max="34" width="15.7109375" style="31" customWidth="1"/>
    <col min="35" max="35" width="15.7109375" customWidth="1"/>
    <col min="36" max="36" width="15.7109375" style="31" customWidth="1"/>
    <col min="37" max="37" width="15.7109375" customWidth="1"/>
    <col min="38" max="40" width="15.7109375" style="31" customWidth="1"/>
    <col min="41" max="41" width="15.7109375" customWidth="1"/>
    <col min="42" max="42" width="15.7109375" style="31" customWidth="1"/>
    <col min="43" max="43" width="15.7109375" customWidth="1"/>
    <col min="44" max="44" width="15.7109375" style="31" customWidth="1"/>
    <col min="45" max="45" width="15.7109375" customWidth="1"/>
    <col min="46" max="48" width="15.7109375" style="31" customWidth="1"/>
    <col min="49" max="49" width="15.7109375" customWidth="1"/>
    <col min="50" max="50" width="15.7109375" style="31" customWidth="1"/>
  </cols>
  <sheetData>
    <row r="1" spans="1:50" ht="15.7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27"/>
      <c r="L1" s="28"/>
      <c r="M1" s="27"/>
      <c r="N1" s="2"/>
      <c r="O1" s="2"/>
      <c r="P1" s="2"/>
      <c r="Q1" s="1"/>
      <c r="R1" s="2"/>
      <c r="S1" s="1"/>
      <c r="T1" s="2"/>
      <c r="U1" s="1"/>
      <c r="V1" s="2"/>
      <c r="W1" s="2"/>
      <c r="X1" s="2"/>
      <c r="Y1" s="1"/>
      <c r="Z1" s="2"/>
      <c r="AA1" s="1"/>
      <c r="AB1" s="2"/>
      <c r="AC1" s="1"/>
      <c r="AD1" s="2"/>
      <c r="AE1" s="2"/>
      <c r="AF1" s="2"/>
      <c r="AG1" s="1"/>
      <c r="AH1" s="2"/>
      <c r="AI1" s="1"/>
      <c r="AJ1" s="2"/>
      <c r="AK1" s="1"/>
      <c r="AL1" s="2"/>
      <c r="AM1" s="2"/>
      <c r="AN1" s="2"/>
      <c r="AO1" s="1"/>
      <c r="AP1" s="2"/>
      <c r="AQ1" s="1"/>
      <c r="AR1" s="2"/>
      <c r="AS1" s="1"/>
      <c r="AT1" s="2"/>
      <c r="AU1" s="2"/>
      <c r="AV1" s="2"/>
      <c r="AW1" s="1"/>
      <c r="AX1" s="2"/>
    </row>
    <row r="2" spans="1:50" ht="15.75">
      <c r="A2" s="3"/>
      <c r="B2" s="4"/>
      <c r="C2" s="4"/>
      <c r="D2" s="5"/>
      <c r="E2" s="6"/>
      <c r="F2" s="5"/>
      <c r="G2" s="2"/>
      <c r="H2" s="2"/>
      <c r="I2" s="1"/>
      <c r="J2" s="2"/>
      <c r="K2" s="1"/>
      <c r="L2" s="2"/>
      <c r="M2" s="1"/>
      <c r="N2" s="2"/>
      <c r="O2" s="2"/>
      <c r="P2" s="2"/>
      <c r="Q2" s="1"/>
      <c r="R2" s="2"/>
      <c r="S2" s="1"/>
      <c r="T2" s="2"/>
      <c r="U2" s="1"/>
      <c r="V2" s="2"/>
      <c r="W2" s="2"/>
      <c r="X2" s="2"/>
      <c r="Y2" s="1"/>
      <c r="Z2" s="2"/>
      <c r="AA2" s="1"/>
      <c r="AB2" s="2"/>
      <c r="AC2" s="1"/>
      <c r="AD2" s="2"/>
      <c r="AE2" s="2"/>
      <c r="AF2" s="2"/>
      <c r="AG2" s="1"/>
      <c r="AH2" s="2"/>
      <c r="AI2" s="1"/>
      <c r="AJ2" s="2"/>
      <c r="AK2" s="1"/>
      <c r="AL2" s="2"/>
      <c r="AM2" s="2"/>
      <c r="AN2" s="2"/>
      <c r="AO2" s="1"/>
      <c r="AP2" s="2"/>
      <c r="AQ2" s="1"/>
      <c r="AR2" s="2"/>
      <c r="AS2" s="1"/>
      <c r="AT2" s="2"/>
      <c r="AU2" s="2"/>
      <c r="AV2" s="2"/>
      <c r="AW2" s="1"/>
      <c r="AX2" s="2"/>
    </row>
    <row r="3" spans="1:50">
      <c r="A3" s="47" t="s">
        <v>69</v>
      </c>
      <c r="B3" s="47"/>
      <c r="C3" s="47"/>
      <c r="D3" s="47"/>
      <c r="E3" s="47"/>
      <c r="F3" s="47"/>
      <c r="G3" s="2"/>
      <c r="H3" s="2"/>
      <c r="I3" s="1"/>
      <c r="J3" s="2"/>
      <c r="K3" s="1"/>
      <c r="L3" s="2"/>
      <c r="M3" s="1"/>
      <c r="N3" s="2"/>
      <c r="O3" s="2"/>
      <c r="P3" s="2"/>
      <c r="Q3" s="1"/>
      <c r="R3" s="2"/>
      <c r="S3" s="1"/>
      <c r="T3" s="2"/>
      <c r="U3" s="1"/>
      <c r="V3" s="2"/>
      <c r="W3" s="2"/>
      <c r="X3" s="2"/>
      <c r="Y3" s="1"/>
      <c r="Z3" s="2"/>
      <c r="AA3" s="1"/>
      <c r="AB3" s="2"/>
      <c r="AC3" s="1"/>
      <c r="AD3" s="2"/>
      <c r="AE3" s="2"/>
      <c r="AF3" s="2"/>
      <c r="AG3" s="1"/>
      <c r="AH3" s="2"/>
      <c r="AI3" s="1"/>
      <c r="AJ3" s="2"/>
      <c r="AK3" s="1"/>
      <c r="AL3" s="2"/>
      <c r="AM3" s="2"/>
      <c r="AN3" s="2"/>
      <c r="AO3" s="1"/>
      <c r="AP3" s="2"/>
      <c r="AQ3" s="1"/>
      <c r="AR3" s="2"/>
      <c r="AS3" s="1"/>
      <c r="AT3" s="2"/>
      <c r="AU3" s="2"/>
      <c r="AV3" s="2"/>
      <c r="AW3" s="1"/>
      <c r="AX3" s="2"/>
    </row>
    <row r="4" spans="1:50">
      <c r="A4" s="47"/>
      <c r="B4" s="47"/>
      <c r="C4" s="47"/>
      <c r="D4" s="47"/>
      <c r="E4" s="47"/>
      <c r="F4" s="47"/>
      <c r="G4" s="2"/>
      <c r="H4" s="2"/>
      <c r="I4" s="1"/>
      <c r="J4" s="2"/>
      <c r="K4" s="1"/>
      <c r="L4" s="2"/>
      <c r="M4" s="1"/>
      <c r="N4" s="2"/>
      <c r="O4" s="2"/>
      <c r="P4" s="2"/>
      <c r="Q4" s="1"/>
      <c r="R4" s="2"/>
      <c r="S4" s="1"/>
      <c r="T4" s="2"/>
      <c r="U4" s="1"/>
      <c r="V4" s="2"/>
      <c r="W4" s="2"/>
      <c r="X4" s="2"/>
      <c r="Y4" s="1"/>
      <c r="Z4" s="2"/>
      <c r="AA4" s="1"/>
      <c r="AB4" s="2"/>
      <c r="AC4" s="1"/>
      <c r="AD4" s="2"/>
      <c r="AE4" s="2"/>
      <c r="AF4" s="2"/>
      <c r="AG4" s="1"/>
      <c r="AH4" s="2"/>
      <c r="AI4" s="1"/>
      <c r="AJ4" s="2"/>
      <c r="AK4" s="1"/>
      <c r="AL4" s="2"/>
      <c r="AM4" s="2"/>
      <c r="AN4" s="2"/>
      <c r="AO4" s="1"/>
      <c r="AP4" s="2"/>
      <c r="AQ4" s="1"/>
      <c r="AR4" s="2"/>
      <c r="AS4" s="1"/>
      <c r="AT4" s="2"/>
      <c r="AU4" s="2"/>
      <c r="AV4" s="2"/>
      <c r="AW4" s="1"/>
      <c r="AX4" s="2"/>
    </row>
    <row r="5" spans="1:50" ht="15.75">
      <c r="A5" s="3"/>
      <c r="B5" s="4"/>
      <c r="C5" s="48" t="s">
        <v>70</v>
      </c>
      <c r="D5" s="48"/>
      <c r="E5" s="48"/>
      <c r="F5" s="48"/>
      <c r="G5" s="48"/>
      <c r="H5" s="48"/>
      <c r="I5" s="48"/>
      <c r="J5" s="48"/>
      <c r="K5" s="1"/>
      <c r="L5" s="2"/>
      <c r="M5" s="1"/>
      <c r="N5" s="2"/>
      <c r="O5" s="2"/>
      <c r="P5" s="2"/>
      <c r="Q5" s="1"/>
      <c r="R5" s="2"/>
      <c r="S5" s="1"/>
      <c r="T5" s="2"/>
      <c r="U5" s="1"/>
      <c r="V5" s="2"/>
      <c r="W5" s="2"/>
      <c r="X5" s="2"/>
      <c r="Y5" s="1"/>
      <c r="Z5" s="2"/>
      <c r="AA5" s="1"/>
      <c r="AB5" s="2"/>
      <c r="AC5" s="1"/>
      <c r="AD5" s="2"/>
      <c r="AE5" s="2"/>
      <c r="AF5" s="2"/>
      <c r="AG5" s="1"/>
      <c r="AH5" s="2"/>
      <c r="AI5" s="1"/>
      <c r="AJ5" s="2"/>
      <c r="AK5" s="1"/>
      <c r="AL5" s="2"/>
      <c r="AM5" s="2"/>
      <c r="AN5" s="2"/>
      <c r="AO5" s="1"/>
      <c r="AP5" s="2"/>
      <c r="AQ5" s="1"/>
      <c r="AR5" s="2"/>
      <c r="AS5" s="1"/>
      <c r="AT5" s="2"/>
      <c r="AU5" s="2"/>
      <c r="AV5" s="2"/>
      <c r="AW5" s="1"/>
      <c r="AX5" s="2"/>
    </row>
    <row r="6" spans="1:50" ht="15.75">
      <c r="A6" s="49" t="s">
        <v>1</v>
      </c>
      <c r="B6" s="49"/>
      <c r="C6" s="4"/>
      <c r="D6" s="5"/>
      <c r="E6" s="4"/>
      <c r="F6" s="5"/>
      <c r="G6" s="2"/>
      <c r="H6" s="2"/>
      <c r="I6" s="1"/>
      <c r="J6" s="2"/>
      <c r="K6" s="1"/>
      <c r="L6" s="2"/>
      <c r="M6" s="1"/>
      <c r="N6" s="2"/>
      <c r="O6" s="2"/>
      <c r="P6" s="2"/>
      <c r="Q6" s="1"/>
      <c r="R6" s="2"/>
      <c r="S6" s="1"/>
      <c r="T6" s="2"/>
      <c r="U6" s="1"/>
      <c r="V6" s="2"/>
      <c r="W6" s="2"/>
      <c r="X6" s="2"/>
      <c r="Y6" s="1"/>
      <c r="Z6" s="2"/>
      <c r="AA6" s="1"/>
      <c r="AB6" s="2"/>
      <c r="AC6" s="1"/>
      <c r="AD6" s="2"/>
      <c r="AE6" s="2"/>
      <c r="AF6" s="2"/>
      <c r="AG6" s="1"/>
      <c r="AH6" s="2"/>
      <c r="AI6" s="1"/>
      <c r="AJ6" s="2"/>
      <c r="AK6" s="1"/>
      <c r="AL6" s="2"/>
      <c r="AM6" s="2"/>
      <c r="AN6" s="2"/>
      <c r="AO6" s="1"/>
      <c r="AP6" s="2"/>
      <c r="AQ6" s="1"/>
      <c r="AR6" s="2"/>
      <c r="AS6" s="1"/>
      <c r="AT6" s="2"/>
      <c r="AU6" s="2"/>
      <c r="AV6" s="2"/>
      <c r="AW6" s="1"/>
      <c r="AX6" s="2"/>
    </row>
    <row r="7" spans="1:50" ht="15.75">
      <c r="A7" s="3"/>
      <c r="B7" s="4"/>
      <c r="C7" s="4"/>
      <c r="D7" s="5"/>
      <c r="E7" s="4"/>
      <c r="F7" s="5"/>
      <c r="G7" s="2"/>
      <c r="H7" s="2"/>
      <c r="I7" s="1"/>
      <c r="J7" s="2"/>
      <c r="K7" s="1"/>
      <c r="L7" s="2"/>
      <c r="M7" s="1"/>
      <c r="N7" s="2"/>
      <c r="O7" s="2"/>
      <c r="P7" s="2"/>
      <c r="Q7" s="1"/>
      <c r="R7" s="2"/>
      <c r="S7" s="1"/>
      <c r="T7" s="2"/>
      <c r="U7" s="1"/>
      <c r="V7" s="2"/>
      <c r="W7" s="2"/>
      <c r="X7" s="2"/>
      <c r="Y7" s="1"/>
      <c r="Z7" s="2"/>
      <c r="AA7" s="1"/>
      <c r="AB7" s="2"/>
      <c r="AC7" s="1"/>
      <c r="AD7" s="2"/>
      <c r="AE7" s="2"/>
      <c r="AF7" s="2"/>
      <c r="AG7" s="1"/>
      <c r="AH7" s="2"/>
      <c r="AI7" s="1"/>
      <c r="AJ7" s="2"/>
      <c r="AK7" s="1"/>
      <c r="AL7" s="2"/>
      <c r="AM7" s="2"/>
      <c r="AN7" s="2"/>
      <c r="AO7" s="1"/>
      <c r="AP7" s="2"/>
      <c r="AQ7" s="1"/>
      <c r="AR7" s="2"/>
      <c r="AS7" s="1"/>
      <c r="AT7" s="2"/>
      <c r="AU7" s="2"/>
      <c r="AV7" s="2"/>
      <c r="AW7" s="1"/>
      <c r="AX7" s="2"/>
    </row>
    <row r="8" spans="1:50" ht="31.5" customHeight="1">
      <c r="A8" s="50" t="s">
        <v>2</v>
      </c>
      <c r="B8" s="53" t="s">
        <v>3</v>
      </c>
      <c r="C8" s="56" t="s">
        <v>4</v>
      </c>
      <c r="D8" s="57"/>
      <c r="E8" s="57"/>
      <c r="F8" s="57"/>
      <c r="G8" s="57"/>
      <c r="H8" s="57"/>
      <c r="I8" s="57"/>
      <c r="J8" s="58"/>
      <c r="K8" s="43" t="s">
        <v>5</v>
      </c>
      <c r="L8" s="44"/>
      <c r="M8" s="44"/>
      <c r="N8" s="44"/>
      <c r="O8" s="44"/>
      <c r="P8" s="44"/>
      <c r="Q8" s="44"/>
      <c r="R8" s="45"/>
      <c r="S8" s="43" t="s">
        <v>6</v>
      </c>
      <c r="T8" s="44"/>
      <c r="U8" s="44"/>
      <c r="V8" s="44"/>
      <c r="W8" s="44"/>
      <c r="X8" s="44"/>
      <c r="Y8" s="44"/>
      <c r="Z8" s="45"/>
      <c r="AA8" s="43" t="s">
        <v>7</v>
      </c>
      <c r="AB8" s="44"/>
      <c r="AC8" s="44"/>
      <c r="AD8" s="44"/>
      <c r="AE8" s="44"/>
      <c r="AF8" s="44"/>
      <c r="AG8" s="44"/>
      <c r="AH8" s="45"/>
      <c r="AI8" s="43" t="s">
        <v>8</v>
      </c>
      <c r="AJ8" s="44"/>
      <c r="AK8" s="44"/>
      <c r="AL8" s="44"/>
      <c r="AM8" s="44"/>
      <c r="AN8" s="44"/>
      <c r="AO8" s="44"/>
      <c r="AP8" s="45"/>
      <c r="AQ8" s="43" t="s">
        <v>9</v>
      </c>
      <c r="AR8" s="44"/>
      <c r="AS8" s="44"/>
      <c r="AT8" s="44"/>
      <c r="AU8" s="44"/>
      <c r="AV8" s="44"/>
      <c r="AW8" s="44"/>
      <c r="AX8" s="45"/>
    </row>
    <row r="9" spans="1:50" ht="30.75" customHeight="1">
      <c r="A9" s="51"/>
      <c r="B9" s="54"/>
      <c r="C9" s="40" t="s">
        <v>10</v>
      </c>
      <c r="D9" s="40"/>
      <c r="E9" s="40" t="s">
        <v>11</v>
      </c>
      <c r="F9" s="40"/>
      <c r="G9" s="43" t="s">
        <v>12</v>
      </c>
      <c r="H9" s="45"/>
      <c r="I9" s="40" t="s">
        <v>13</v>
      </c>
      <c r="J9" s="40"/>
      <c r="K9" s="40" t="s">
        <v>14</v>
      </c>
      <c r="L9" s="40"/>
      <c r="M9" s="40" t="s">
        <v>11</v>
      </c>
      <c r="N9" s="40"/>
      <c r="O9" s="38" t="s">
        <v>12</v>
      </c>
      <c r="P9" s="39"/>
      <c r="Q9" s="40" t="s">
        <v>13</v>
      </c>
      <c r="R9" s="40"/>
      <c r="S9" s="40" t="s">
        <v>14</v>
      </c>
      <c r="T9" s="40"/>
      <c r="U9" s="40" t="s">
        <v>11</v>
      </c>
      <c r="V9" s="40"/>
      <c r="W9" s="38" t="s">
        <v>12</v>
      </c>
      <c r="X9" s="39"/>
      <c r="Y9" s="40" t="s">
        <v>13</v>
      </c>
      <c r="Z9" s="40"/>
      <c r="AA9" s="40" t="s">
        <v>14</v>
      </c>
      <c r="AB9" s="40"/>
      <c r="AC9" s="40" t="s">
        <v>11</v>
      </c>
      <c r="AD9" s="40"/>
      <c r="AE9" s="38" t="s">
        <v>12</v>
      </c>
      <c r="AF9" s="39"/>
      <c r="AG9" s="40" t="s">
        <v>13</v>
      </c>
      <c r="AH9" s="40"/>
      <c r="AI9" s="40" t="s">
        <v>14</v>
      </c>
      <c r="AJ9" s="40"/>
      <c r="AK9" s="40" t="s">
        <v>11</v>
      </c>
      <c r="AL9" s="40"/>
      <c r="AM9" s="38" t="s">
        <v>12</v>
      </c>
      <c r="AN9" s="39"/>
      <c r="AO9" s="40" t="s">
        <v>13</v>
      </c>
      <c r="AP9" s="40"/>
      <c r="AQ9" s="40" t="s">
        <v>14</v>
      </c>
      <c r="AR9" s="40"/>
      <c r="AS9" s="40" t="s">
        <v>11</v>
      </c>
      <c r="AT9" s="40"/>
      <c r="AU9" s="38" t="s">
        <v>12</v>
      </c>
      <c r="AV9" s="39"/>
      <c r="AW9" s="40" t="s">
        <v>13</v>
      </c>
      <c r="AX9" s="40"/>
    </row>
    <row r="10" spans="1:50" ht="26.25" customHeight="1">
      <c r="A10" s="52"/>
      <c r="B10" s="55"/>
      <c r="C10" s="7" t="s">
        <v>15</v>
      </c>
      <c r="D10" s="8" t="s">
        <v>16</v>
      </c>
      <c r="E10" s="7" t="s">
        <v>15</v>
      </c>
      <c r="F10" s="8" t="s">
        <v>16</v>
      </c>
      <c r="G10" s="8" t="s">
        <v>15</v>
      </c>
      <c r="H10" s="8" t="s">
        <v>16</v>
      </c>
      <c r="I10" s="7" t="s">
        <v>15</v>
      </c>
      <c r="J10" s="8" t="s">
        <v>16</v>
      </c>
      <c r="K10" s="7" t="s">
        <v>15</v>
      </c>
      <c r="L10" s="8" t="s">
        <v>16</v>
      </c>
      <c r="M10" s="7" t="s">
        <v>15</v>
      </c>
      <c r="N10" s="8" t="s">
        <v>16</v>
      </c>
      <c r="O10" s="8" t="s">
        <v>15</v>
      </c>
      <c r="P10" s="8" t="s">
        <v>16</v>
      </c>
      <c r="Q10" s="7" t="s">
        <v>15</v>
      </c>
      <c r="R10" s="8" t="s">
        <v>16</v>
      </c>
      <c r="S10" s="7" t="s">
        <v>15</v>
      </c>
      <c r="T10" s="8" t="s">
        <v>16</v>
      </c>
      <c r="U10" s="7" t="s">
        <v>15</v>
      </c>
      <c r="V10" s="8" t="s">
        <v>16</v>
      </c>
      <c r="W10" s="8" t="s">
        <v>15</v>
      </c>
      <c r="X10" s="8" t="s">
        <v>16</v>
      </c>
      <c r="Y10" s="7" t="s">
        <v>15</v>
      </c>
      <c r="Z10" s="8" t="s">
        <v>16</v>
      </c>
      <c r="AA10" s="7" t="s">
        <v>15</v>
      </c>
      <c r="AB10" s="8" t="s">
        <v>16</v>
      </c>
      <c r="AC10" s="7" t="s">
        <v>15</v>
      </c>
      <c r="AD10" s="8" t="s">
        <v>16</v>
      </c>
      <c r="AE10" s="8" t="s">
        <v>15</v>
      </c>
      <c r="AF10" s="8" t="s">
        <v>16</v>
      </c>
      <c r="AG10" s="7" t="s">
        <v>15</v>
      </c>
      <c r="AH10" s="8" t="s">
        <v>16</v>
      </c>
      <c r="AI10" s="7" t="s">
        <v>15</v>
      </c>
      <c r="AJ10" s="8" t="s">
        <v>16</v>
      </c>
      <c r="AK10" s="7" t="s">
        <v>15</v>
      </c>
      <c r="AL10" s="8" t="s">
        <v>16</v>
      </c>
      <c r="AM10" s="8" t="s">
        <v>15</v>
      </c>
      <c r="AN10" s="8" t="s">
        <v>16</v>
      </c>
      <c r="AO10" s="7" t="s">
        <v>15</v>
      </c>
      <c r="AP10" s="8" t="s">
        <v>16</v>
      </c>
      <c r="AQ10" s="7" t="s">
        <v>15</v>
      </c>
      <c r="AR10" s="8" t="s">
        <v>16</v>
      </c>
      <c r="AS10" s="7" t="s">
        <v>15</v>
      </c>
      <c r="AT10" s="8" t="s">
        <v>16</v>
      </c>
      <c r="AU10" s="8" t="s">
        <v>15</v>
      </c>
      <c r="AV10" s="8" t="s">
        <v>16</v>
      </c>
      <c r="AW10" s="7" t="s">
        <v>15</v>
      </c>
      <c r="AX10" s="8" t="s">
        <v>16</v>
      </c>
    </row>
    <row r="11" spans="1:50">
      <c r="A11" s="9">
        <v>1</v>
      </c>
      <c r="B11" s="10" t="s">
        <v>17</v>
      </c>
      <c r="C11" s="11"/>
      <c r="D11" s="12"/>
      <c r="E11" s="11"/>
      <c r="F11" s="12"/>
      <c r="G11" s="12"/>
      <c r="H11" s="12"/>
      <c r="I11" s="11"/>
      <c r="J11" s="12"/>
      <c r="K11" s="11"/>
      <c r="L11" s="12"/>
      <c r="M11" s="11"/>
      <c r="N11" s="12"/>
      <c r="O11" s="12"/>
      <c r="P11" s="12"/>
      <c r="Q11" s="11"/>
      <c r="R11" s="12"/>
      <c r="S11" s="11"/>
      <c r="T11" s="12"/>
      <c r="U11" s="11"/>
      <c r="V11" s="12"/>
      <c r="W11" s="12"/>
      <c r="X11" s="12"/>
      <c r="Y11" s="11"/>
      <c r="Z11" s="12"/>
      <c r="AA11" s="11"/>
      <c r="AB11" s="12"/>
      <c r="AC11" s="11"/>
      <c r="AD11" s="12"/>
      <c r="AE11" s="12"/>
      <c r="AF11" s="12"/>
      <c r="AG11" s="11"/>
      <c r="AH11" s="12"/>
      <c r="AI11" s="11"/>
      <c r="AJ11" s="12"/>
      <c r="AK11" s="11"/>
      <c r="AL11" s="12"/>
      <c r="AM11" s="12"/>
      <c r="AN11" s="12"/>
      <c r="AO11" s="11"/>
      <c r="AP11" s="12"/>
      <c r="AQ11" s="11"/>
      <c r="AR11" s="12"/>
      <c r="AS11" s="11"/>
      <c r="AT11" s="12"/>
      <c r="AU11" s="12"/>
      <c r="AV11" s="12"/>
      <c r="AW11" s="11"/>
      <c r="AX11" s="12"/>
    </row>
    <row r="12" spans="1:50">
      <c r="A12" s="13" t="s">
        <v>18</v>
      </c>
      <c r="B12" s="14" t="s">
        <v>19</v>
      </c>
      <c r="C12" s="15">
        <f t="shared" ref="C12:F40" si="0">K12+S12+AA12+AI12+AQ12</f>
        <v>6332398</v>
      </c>
      <c r="D12" s="16">
        <f t="shared" si="0"/>
        <v>1338802526</v>
      </c>
      <c r="E12" s="15">
        <f t="shared" si="0"/>
        <v>1826825</v>
      </c>
      <c r="F12" s="16">
        <f t="shared" si="0"/>
        <v>409481400.80999994</v>
      </c>
      <c r="G12" s="16">
        <f t="shared" ref="G12:H41" si="1">E12*100/C12</f>
        <v>28.848865785125952</v>
      </c>
      <c r="H12" s="16">
        <f t="shared" si="1"/>
        <v>30.585645967775829</v>
      </c>
      <c r="I12" s="15">
        <f t="shared" ref="I12:J40" si="2">Q12+Y12+AG12+AO12+AW12</f>
        <v>8076199</v>
      </c>
      <c r="J12" s="16">
        <f>R12+Z12+AH12+AP12+AX12</f>
        <v>1450758468.5600002</v>
      </c>
      <c r="K12" s="15">
        <v>3743042</v>
      </c>
      <c r="L12" s="16">
        <v>782068761</v>
      </c>
      <c r="M12" s="15">
        <v>1168124</v>
      </c>
      <c r="N12" s="16">
        <v>258668745.28999999</v>
      </c>
      <c r="O12" s="16">
        <f t="shared" ref="O12:P41" si="3">M12*100/K12</f>
        <v>31.207878511649081</v>
      </c>
      <c r="P12" s="16">
        <f t="shared" si="3"/>
        <v>33.074936398079707</v>
      </c>
      <c r="Q12" s="15">
        <v>4669166</v>
      </c>
      <c r="R12" s="16">
        <v>874009265.10000002</v>
      </c>
      <c r="S12" s="15">
        <v>928703</v>
      </c>
      <c r="T12" s="16">
        <v>228086116</v>
      </c>
      <c r="U12" s="15">
        <v>141843</v>
      </c>
      <c r="V12" s="16">
        <v>80439728.370000005</v>
      </c>
      <c r="W12" s="16">
        <f t="shared" ref="W12:X41" si="4">U12*100/S12</f>
        <v>15.273235899959406</v>
      </c>
      <c r="X12" s="16">
        <f t="shared" si="4"/>
        <v>35.267262111649096</v>
      </c>
      <c r="Y12" s="15">
        <v>503175</v>
      </c>
      <c r="Z12" s="16">
        <v>221495547.58000001</v>
      </c>
      <c r="AA12" s="15">
        <v>930478</v>
      </c>
      <c r="AB12" s="16">
        <v>193131504</v>
      </c>
      <c r="AC12" s="15">
        <v>401556</v>
      </c>
      <c r="AD12" s="16">
        <v>41361604.649999999</v>
      </c>
      <c r="AE12" s="16">
        <f t="shared" ref="AE12:AF41" si="5">AC12*100/AA12</f>
        <v>43.155883320185971</v>
      </c>
      <c r="AF12" s="16">
        <f t="shared" si="5"/>
        <v>21.416290865730534</v>
      </c>
      <c r="AG12" s="15">
        <v>1657235</v>
      </c>
      <c r="AH12" s="16">
        <v>234635484.84999999</v>
      </c>
      <c r="AI12" s="15">
        <v>366</v>
      </c>
      <c r="AJ12" s="16">
        <v>119999</v>
      </c>
      <c r="AK12" s="15">
        <v>36614</v>
      </c>
      <c r="AL12" s="16">
        <v>3894034.94</v>
      </c>
      <c r="AM12" s="16">
        <f t="shared" ref="AM12:AN41" si="6">AK12*100/AI12</f>
        <v>10003.825136612022</v>
      </c>
      <c r="AN12" s="16">
        <f t="shared" si="6"/>
        <v>3245.0561588013234</v>
      </c>
      <c r="AO12" s="15">
        <v>131247</v>
      </c>
      <c r="AP12" s="16">
        <v>8332585.1299999999</v>
      </c>
      <c r="AQ12" s="15">
        <v>729809</v>
      </c>
      <c r="AR12" s="16">
        <v>135396146</v>
      </c>
      <c r="AS12" s="15">
        <v>78688</v>
      </c>
      <c r="AT12" s="16">
        <v>25117287.559999999</v>
      </c>
      <c r="AU12" s="16">
        <f t="shared" ref="AU12:AV41" si="7">AS12*100/AQ12</f>
        <v>10.781999125798668</v>
      </c>
      <c r="AV12" s="16">
        <f t="shared" si="7"/>
        <v>18.550961974944251</v>
      </c>
      <c r="AW12" s="15">
        <v>1115376</v>
      </c>
      <c r="AX12" s="16">
        <v>112285585.90000001</v>
      </c>
    </row>
    <row r="13" spans="1:50">
      <c r="A13" s="34" t="s">
        <v>20</v>
      </c>
      <c r="B13" s="32" t="s">
        <v>21</v>
      </c>
      <c r="C13" s="35">
        <f t="shared" si="0"/>
        <v>5956416</v>
      </c>
      <c r="D13" s="17">
        <f t="shared" si="0"/>
        <v>1095208198</v>
      </c>
      <c r="E13" s="35">
        <f t="shared" si="0"/>
        <v>1653866</v>
      </c>
      <c r="F13" s="17">
        <f t="shared" si="0"/>
        <v>273169157</v>
      </c>
      <c r="G13" s="17">
        <f t="shared" si="1"/>
        <v>27.766126476055401</v>
      </c>
      <c r="H13" s="17">
        <f t="shared" si="1"/>
        <v>24.942212585592788</v>
      </c>
      <c r="I13" s="35">
        <f t="shared" si="2"/>
        <v>7708829</v>
      </c>
      <c r="J13" s="17">
        <f t="shared" si="2"/>
        <v>1195263007.79</v>
      </c>
      <c r="K13" s="35">
        <v>3542996</v>
      </c>
      <c r="L13" s="17">
        <v>648651222</v>
      </c>
      <c r="M13" s="35">
        <v>1001840</v>
      </c>
      <c r="N13" s="17">
        <v>181484837.33000001</v>
      </c>
      <c r="O13" s="17">
        <f>M13*100/K13</f>
        <v>28.27663367387375</v>
      </c>
      <c r="P13" s="17">
        <f>N13*100/L13</f>
        <v>27.978801422808388</v>
      </c>
      <c r="Q13" s="35">
        <v>4370807</v>
      </c>
      <c r="R13" s="17">
        <v>734205342.91999996</v>
      </c>
      <c r="S13" s="35">
        <v>810266</v>
      </c>
      <c r="T13" s="17">
        <v>156622105</v>
      </c>
      <c r="U13" s="35">
        <v>139045</v>
      </c>
      <c r="V13" s="17">
        <v>43502829.93</v>
      </c>
      <c r="W13" s="17">
        <f t="shared" si="4"/>
        <v>17.160413987505336</v>
      </c>
      <c r="X13" s="17">
        <f t="shared" si="4"/>
        <v>27.77566418865332</v>
      </c>
      <c r="Y13" s="35">
        <v>492959</v>
      </c>
      <c r="Z13" s="17">
        <v>160291645.49000001</v>
      </c>
      <c r="AA13" s="35">
        <v>893220</v>
      </c>
      <c r="AB13" s="17">
        <v>167709635</v>
      </c>
      <c r="AC13" s="35">
        <v>397763</v>
      </c>
      <c r="AD13" s="17">
        <v>36957473.880000003</v>
      </c>
      <c r="AE13" s="17">
        <f t="shared" si="5"/>
        <v>44.53135845592351</v>
      </c>
      <c r="AF13" s="17">
        <f t="shared" si="5"/>
        <v>22.036583574938913</v>
      </c>
      <c r="AG13" s="35">
        <v>1599456</v>
      </c>
      <c r="AH13" s="17">
        <v>200210007.81999999</v>
      </c>
      <c r="AI13" s="35">
        <v>335</v>
      </c>
      <c r="AJ13" s="17">
        <v>79998</v>
      </c>
      <c r="AK13" s="35">
        <v>36614</v>
      </c>
      <c r="AL13" s="17">
        <v>3765938.01</v>
      </c>
      <c r="AM13" s="17">
        <f t="shared" si="6"/>
        <v>10929.552238805971</v>
      </c>
      <c r="AN13" s="17">
        <f t="shared" si="6"/>
        <v>4707.5402010050248</v>
      </c>
      <c r="AO13" s="35">
        <v>131233</v>
      </c>
      <c r="AP13" s="17">
        <v>7829356.7300000004</v>
      </c>
      <c r="AQ13" s="35">
        <v>709599</v>
      </c>
      <c r="AR13" s="17">
        <v>122145238</v>
      </c>
      <c r="AS13" s="35">
        <v>78604</v>
      </c>
      <c r="AT13" s="17">
        <v>7458077.8499999996</v>
      </c>
      <c r="AU13" s="17">
        <f t="shared" si="7"/>
        <v>11.077242217083169</v>
      </c>
      <c r="AV13" s="17">
        <f t="shared" si="7"/>
        <v>6.105909630304212</v>
      </c>
      <c r="AW13" s="35">
        <v>1114374</v>
      </c>
      <c r="AX13" s="17">
        <v>92726654.829999998</v>
      </c>
    </row>
    <row r="14" spans="1:50">
      <c r="A14" s="34" t="s">
        <v>22</v>
      </c>
      <c r="B14" s="32" t="s">
        <v>23</v>
      </c>
      <c r="C14" s="35">
        <f t="shared" si="0"/>
        <v>21630</v>
      </c>
      <c r="D14" s="17">
        <f t="shared" si="0"/>
        <v>51792751</v>
      </c>
      <c r="E14" s="35">
        <f t="shared" si="0"/>
        <v>10036</v>
      </c>
      <c r="F14" s="17">
        <f t="shared" si="0"/>
        <v>6675295.7599999998</v>
      </c>
      <c r="G14" s="17">
        <f t="shared" si="1"/>
        <v>46.398520573277857</v>
      </c>
      <c r="H14" s="17">
        <f t="shared" si="1"/>
        <v>12.888474991413373</v>
      </c>
      <c r="I14" s="35">
        <f t="shared" si="2"/>
        <v>18686</v>
      </c>
      <c r="J14" s="17">
        <f t="shared" si="2"/>
        <v>22520006.480000004</v>
      </c>
      <c r="K14" s="35">
        <v>11644</v>
      </c>
      <c r="L14" s="17">
        <v>27673873</v>
      </c>
      <c r="M14" s="35">
        <v>9590</v>
      </c>
      <c r="N14" s="17">
        <v>2505721.38</v>
      </c>
      <c r="O14" s="17">
        <f t="shared" ref="O14:P17" si="8">M14*100/K14</f>
        <v>82.360013740982481</v>
      </c>
      <c r="P14" s="17">
        <f t="shared" si="8"/>
        <v>9.0544658494313399</v>
      </c>
      <c r="Q14" s="35">
        <v>16371</v>
      </c>
      <c r="R14" s="17">
        <v>8558512.3499999996</v>
      </c>
      <c r="S14" s="35">
        <v>5364</v>
      </c>
      <c r="T14" s="17">
        <v>15240237</v>
      </c>
      <c r="U14" s="35">
        <v>364</v>
      </c>
      <c r="V14" s="17">
        <v>3978364.74</v>
      </c>
      <c r="W14" s="17">
        <f t="shared" si="4"/>
        <v>6.7859806114839669</v>
      </c>
      <c r="X14" s="17">
        <f t="shared" si="4"/>
        <v>26.104349558343483</v>
      </c>
      <c r="Y14" s="35">
        <v>1314</v>
      </c>
      <c r="Z14" s="17">
        <v>11893946.57</v>
      </c>
      <c r="AA14" s="35">
        <v>3100</v>
      </c>
      <c r="AB14" s="17">
        <v>6058626</v>
      </c>
      <c r="AC14" s="35">
        <v>0</v>
      </c>
      <c r="AD14" s="17">
        <v>0</v>
      </c>
      <c r="AE14" s="17">
        <f t="shared" si="5"/>
        <v>0</v>
      </c>
      <c r="AF14" s="17">
        <f t="shared" si="5"/>
        <v>0</v>
      </c>
      <c r="AG14" s="35">
        <v>0</v>
      </c>
      <c r="AH14" s="17">
        <v>0</v>
      </c>
      <c r="AI14" s="35">
        <v>8</v>
      </c>
      <c r="AJ14" s="17">
        <v>20001</v>
      </c>
      <c r="AK14" s="35">
        <v>0</v>
      </c>
      <c r="AL14" s="17">
        <v>33000</v>
      </c>
      <c r="AM14" s="17">
        <f t="shared" si="6"/>
        <v>0</v>
      </c>
      <c r="AN14" s="17">
        <f t="shared" si="6"/>
        <v>164.99175041247938</v>
      </c>
      <c r="AO14" s="35">
        <v>5</v>
      </c>
      <c r="AP14" s="17">
        <v>82984.100000000006</v>
      </c>
      <c r="AQ14" s="35">
        <v>1514</v>
      </c>
      <c r="AR14" s="17">
        <v>2800014</v>
      </c>
      <c r="AS14" s="35">
        <v>82</v>
      </c>
      <c r="AT14" s="17">
        <v>158209.64000000001</v>
      </c>
      <c r="AU14" s="17">
        <f t="shared" si="7"/>
        <v>5.4161162483487448</v>
      </c>
      <c r="AV14" s="17">
        <f t="shared" si="7"/>
        <v>5.6503160341341161</v>
      </c>
      <c r="AW14" s="35">
        <v>996</v>
      </c>
      <c r="AX14" s="17">
        <v>1984563.46</v>
      </c>
    </row>
    <row r="15" spans="1:50">
      <c r="A15" s="34" t="s">
        <v>24</v>
      </c>
      <c r="B15" s="32" t="s">
        <v>25</v>
      </c>
      <c r="C15" s="35">
        <f t="shared" si="0"/>
        <v>354352</v>
      </c>
      <c r="D15" s="17">
        <f t="shared" si="0"/>
        <v>191801577</v>
      </c>
      <c r="E15" s="35">
        <f t="shared" si="0"/>
        <v>162923</v>
      </c>
      <c r="F15" s="17">
        <f t="shared" si="0"/>
        <v>129636947.51000001</v>
      </c>
      <c r="G15" s="17">
        <f t="shared" si="1"/>
        <v>45.977728360500294</v>
      </c>
      <c r="H15" s="17">
        <f t="shared" si="1"/>
        <v>67.589093654845186</v>
      </c>
      <c r="I15" s="35">
        <f t="shared" si="2"/>
        <v>348684</v>
      </c>
      <c r="J15" s="17">
        <f t="shared" si="2"/>
        <v>232975454.2834</v>
      </c>
      <c r="K15" s="35">
        <v>188402</v>
      </c>
      <c r="L15" s="17">
        <v>105743666</v>
      </c>
      <c r="M15" s="35">
        <v>156694</v>
      </c>
      <c r="N15" s="17">
        <v>74678186.459999993</v>
      </c>
      <c r="O15" s="17">
        <f t="shared" si="8"/>
        <v>83.170030042143921</v>
      </c>
      <c r="P15" s="17">
        <f t="shared" si="8"/>
        <v>70.621900379356987</v>
      </c>
      <c r="Q15" s="35">
        <v>281988</v>
      </c>
      <c r="R15" s="17">
        <v>131245409.82870001</v>
      </c>
      <c r="S15" s="35">
        <v>113073</v>
      </c>
      <c r="T15" s="17">
        <v>56223774</v>
      </c>
      <c r="U15" s="35">
        <v>2434</v>
      </c>
      <c r="V15" s="17">
        <v>32958533.48</v>
      </c>
      <c r="W15" s="17">
        <f t="shared" si="4"/>
        <v>2.152591688555181</v>
      </c>
      <c r="X15" s="17">
        <f t="shared" si="4"/>
        <v>58.620279528016034</v>
      </c>
      <c r="Y15" s="35">
        <v>8902</v>
      </c>
      <c r="Z15" s="17">
        <v>49309955.505000003</v>
      </c>
      <c r="AA15" s="35">
        <v>34158</v>
      </c>
      <c r="AB15" s="17">
        <v>19363243</v>
      </c>
      <c r="AC15" s="35">
        <v>3793</v>
      </c>
      <c r="AD15" s="17">
        <v>4404130.6399999997</v>
      </c>
      <c r="AE15" s="17">
        <f t="shared" si="5"/>
        <v>11.104280110076703</v>
      </c>
      <c r="AF15" s="17">
        <f t="shared" si="5"/>
        <v>22.744798688938623</v>
      </c>
      <c r="AG15" s="35">
        <v>57779</v>
      </c>
      <c r="AH15" s="17">
        <v>34425477.0277</v>
      </c>
      <c r="AI15" s="35">
        <v>23</v>
      </c>
      <c r="AJ15" s="17">
        <v>20000</v>
      </c>
      <c r="AK15" s="35">
        <v>0</v>
      </c>
      <c r="AL15" s="17">
        <v>95096.93</v>
      </c>
      <c r="AM15" s="17">
        <f t="shared" si="6"/>
        <v>0</v>
      </c>
      <c r="AN15" s="17">
        <f t="shared" si="6"/>
        <v>475.48464999999999</v>
      </c>
      <c r="AO15" s="35">
        <v>9</v>
      </c>
      <c r="AP15" s="17">
        <v>420244.30900000001</v>
      </c>
      <c r="AQ15" s="35">
        <v>18696</v>
      </c>
      <c r="AR15" s="17">
        <v>10450894</v>
      </c>
      <c r="AS15" s="35">
        <v>2</v>
      </c>
      <c r="AT15" s="17">
        <v>17501000</v>
      </c>
      <c r="AU15" s="17">
        <f t="shared" si="7"/>
        <v>1.069747539580659E-2</v>
      </c>
      <c r="AV15" s="17">
        <f t="shared" si="7"/>
        <v>167.45935802238546</v>
      </c>
      <c r="AW15" s="35">
        <v>6</v>
      </c>
      <c r="AX15" s="17">
        <v>17574367.613000002</v>
      </c>
    </row>
    <row r="16" spans="1:50" ht="30">
      <c r="A16" s="34"/>
      <c r="B16" s="33" t="s">
        <v>26</v>
      </c>
      <c r="C16" s="35">
        <f t="shared" si="0"/>
        <v>0</v>
      </c>
      <c r="D16" s="17">
        <f t="shared" si="0"/>
        <v>0</v>
      </c>
      <c r="E16" s="35">
        <f t="shared" si="0"/>
        <v>22</v>
      </c>
      <c r="F16" s="17">
        <f t="shared" si="0"/>
        <v>263488.54000000004</v>
      </c>
      <c r="G16" s="17" t="e">
        <f t="shared" si="1"/>
        <v>#DIV/0!</v>
      </c>
      <c r="H16" s="17" t="e">
        <f t="shared" si="1"/>
        <v>#DIV/0!</v>
      </c>
      <c r="I16" s="35">
        <f t="shared" si="2"/>
        <v>126</v>
      </c>
      <c r="J16" s="17">
        <f t="shared" si="2"/>
        <v>320340.71860000002</v>
      </c>
      <c r="K16" s="35">
        <v>0</v>
      </c>
      <c r="L16" s="17">
        <v>0</v>
      </c>
      <c r="M16" s="35">
        <v>11</v>
      </c>
      <c r="N16" s="17">
        <v>8565</v>
      </c>
      <c r="O16" s="17" t="e">
        <f t="shared" si="8"/>
        <v>#DIV/0!</v>
      </c>
      <c r="P16" s="17" t="e">
        <f t="shared" si="8"/>
        <v>#DIV/0!</v>
      </c>
      <c r="Q16" s="35">
        <v>103</v>
      </c>
      <c r="R16" s="17">
        <v>95087.077600000004</v>
      </c>
      <c r="S16" s="35">
        <v>0</v>
      </c>
      <c r="T16" s="17">
        <v>0</v>
      </c>
      <c r="U16" s="35">
        <v>11</v>
      </c>
      <c r="V16" s="17">
        <v>254923.54</v>
      </c>
      <c r="W16" s="17" t="e">
        <f t="shared" si="4"/>
        <v>#DIV/0!</v>
      </c>
      <c r="X16" s="17" t="e">
        <f t="shared" si="4"/>
        <v>#DIV/0!</v>
      </c>
      <c r="Y16" s="35">
        <v>23</v>
      </c>
      <c r="Z16" s="17">
        <v>225253.641</v>
      </c>
      <c r="AA16" s="35">
        <v>0</v>
      </c>
      <c r="AB16" s="17">
        <v>0</v>
      </c>
      <c r="AC16" s="35">
        <v>0</v>
      </c>
      <c r="AD16" s="17">
        <v>0</v>
      </c>
      <c r="AE16" s="17" t="e">
        <f t="shared" si="5"/>
        <v>#DIV/0!</v>
      </c>
      <c r="AF16" s="17" t="e">
        <f t="shared" si="5"/>
        <v>#DIV/0!</v>
      </c>
      <c r="AG16" s="35">
        <v>0</v>
      </c>
      <c r="AH16" s="17">
        <v>0</v>
      </c>
      <c r="AI16" s="35">
        <v>0</v>
      </c>
      <c r="AJ16" s="17">
        <v>0</v>
      </c>
      <c r="AK16" s="35">
        <v>0</v>
      </c>
      <c r="AL16" s="17">
        <v>0</v>
      </c>
      <c r="AM16" s="17" t="e">
        <f t="shared" si="6"/>
        <v>#DIV/0!</v>
      </c>
      <c r="AN16" s="17" t="e">
        <f t="shared" si="6"/>
        <v>#DIV/0!</v>
      </c>
      <c r="AO16" s="35">
        <v>0</v>
      </c>
      <c r="AP16" s="17">
        <v>0</v>
      </c>
      <c r="AQ16" s="35">
        <v>0</v>
      </c>
      <c r="AR16" s="17">
        <v>0</v>
      </c>
      <c r="AS16" s="35">
        <v>0</v>
      </c>
      <c r="AT16" s="17">
        <v>0</v>
      </c>
      <c r="AU16" s="17" t="e">
        <f t="shared" si="7"/>
        <v>#DIV/0!</v>
      </c>
      <c r="AV16" s="17" t="e">
        <f t="shared" si="7"/>
        <v>#DIV/0!</v>
      </c>
      <c r="AW16" s="35">
        <v>0</v>
      </c>
      <c r="AX16" s="17">
        <v>0</v>
      </c>
    </row>
    <row r="17" spans="1:50" ht="30">
      <c r="A17" s="34"/>
      <c r="B17" s="33" t="s">
        <v>27</v>
      </c>
      <c r="C17" s="35">
        <f t="shared" si="0"/>
        <v>601573</v>
      </c>
      <c r="D17" s="17">
        <f t="shared" si="0"/>
        <v>127186400</v>
      </c>
      <c r="E17" s="35">
        <f t="shared" si="0"/>
        <v>1342665</v>
      </c>
      <c r="F17" s="17">
        <f t="shared" si="0"/>
        <v>216856199.82999998</v>
      </c>
      <c r="G17" s="17">
        <f t="shared" si="1"/>
        <v>223.19236401899687</v>
      </c>
      <c r="H17" s="17">
        <f t="shared" si="1"/>
        <v>170.50266367316001</v>
      </c>
      <c r="I17" s="35">
        <f t="shared" si="2"/>
        <v>6015350</v>
      </c>
      <c r="J17" s="17">
        <f t="shared" si="2"/>
        <v>855088216.18999982</v>
      </c>
      <c r="K17" s="35">
        <v>355586</v>
      </c>
      <c r="L17" s="17">
        <v>74296700</v>
      </c>
      <c r="M17" s="35">
        <v>959932</v>
      </c>
      <c r="N17" s="17">
        <v>169021272.28</v>
      </c>
      <c r="O17" s="17">
        <f t="shared" si="8"/>
        <v>269.95775986681139</v>
      </c>
      <c r="P17" s="17">
        <f t="shared" si="8"/>
        <v>227.4949927520334</v>
      </c>
      <c r="Q17" s="35">
        <v>4058123</v>
      </c>
      <c r="R17" s="17">
        <v>616682214.89999998</v>
      </c>
      <c r="S17" s="35">
        <v>88225</v>
      </c>
      <c r="T17" s="17">
        <v>21668700</v>
      </c>
      <c r="U17" s="35">
        <v>85192</v>
      </c>
      <c r="V17" s="17">
        <v>18131928.809999999</v>
      </c>
      <c r="W17" s="17">
        <f t="shared" si="4"/>
        <v>96.562198923207703</v>
      </c>
      <c r="X17" s="17">
        <f t="shared" si="4"/>
        <v>83.677972421049702</v>
      </c>
      <c r="Y17" s="35">
        <v>285188</v>
      </c>
      <c r="Z17" s="17">
        <v>67955929.049999997</v>
      </c>
      <c r="AA17" s="35">
        <v>88395</v>
      </c>
      <c r="AB17" s="17">
        <v>18347600</v>
      </c>
      <c r="AC17" s="35">
        <v>215597</v>
      </c>
      <c r="AD17" s="17">
        <v>21485300.66</v>
      </c>
      <c r="AE17" s="17">
        <f t="shared" si="5"/>
        <v>243.90180440070139</v>
      </c>
      <c r="AF17" s="17">
        <f t="shared" si="5"/>
        <v>117.10142285639539</v>
      </c>
      <c r="AG17" s="35">
        <v>687871</v>
      </c>
      <c r="AH17" s="17">
        <v>74855685.540000007</v>
      </c>
      <c r="AI17" s="35">
        <v>35</v>
      </c>
      <c r="AJ17" s="17">
        <v>11400</v>
      </c>
      <c r="AK17" s="35">
        <v>3599</v>
      </c>
      <c r="AL17" s="17">
        <v>755059.67</v>
      </c>
      <c r="AM17" s="17">
        <f t="shared" si="6"/>
        <v>10282.857142857143</v>
      </c>
      <c r="AN17" s="17">
        <f t="shared" si="6"/>
        <v>6623.3304385964911</v>
      </c>
      <c r="AO17" s="35">
        <v>21679</v>
      </c>
      <c r="AP17" s="17">
        <v>1485207.27</v>
      </c>
      <c r="AQ17" s="35">
        <v>69332</v>
      </c>
      <c r="AR17" s="17">
        <v>12862000</v>
      </c>
      <c r="AS17" s="35">
        <v>78345</v>
      </c>
      <c r="AT17" s="17">
        <v>7462638.4100000001</v>
      </c>
      <c r="AU17" s="17">
        <f t="shared" si="7"/>
        <v>112.99976922633128</v>
      </c>
      <c r="AV17" s="17">
        <f t="shared" si="7"/>
        <v>58.020824210853675</v>
      </c>
      <c r="AW17" s="35">
        <v>962489</v>
      </c>
      <c r="AX17" s="17">
        <v>94109179.430000007</v>
      </c>
    </row>
    <row r="18" spans="1:50">
      <c r="A18" s="13" t="s">
        <v>28</v>
      </c>
      <c r="B18" s="18" t="s">
        <v>29</v>
      </c>
      <c r="C18" s="15">
        <f>SUM(C19:C22)</f>
        <v>620381</v>
      </c>
      <c r="D18" s="15">
        <f t="shared" ref="D18:F18" si="9">SUM(D19:D22)</f>
        <v>1282275504</v>
      </c>
      <c r="E18" s="15">
        <f t="shared" si="9"/>
        <v>192482</v>
      </c>
      <c r="F18" s="16">
        <f t="shared" si="9"/>
        <v>563915492.32000005</v>
      </c>
      <c r="G18" s="16">
        <f t="shared" si="1"/>
        <v>31.026417636903773</v>
      </c>
      <c r="H18" s="16">
        <f t="shared" si="1"/>
        <v>43.977717000823255</v>
      </c>
      <c r="I18" s="15">
        <f t="shared" ref="I18:J18" si="10">SUM(I19:I22)</f>
        <v>1016371</v>
      </c>
      <c r="J18" s="16">
        <f t="shared" si="10"/>
        <v>1217043102.03</v>
      </c>
      <c r="K18" s="15">
        <v>309348</v>
      </c>
      <c r="L18" s="16">
        <v>503988942</v>
      </c>
      <c r="M18" s="15">
        <v>107125</v>
      </c>
      <c r="N18" s="16">
        <v>201602022.74000001</v>
      </c>
      <c r="O18" s="16">
        <f t="shared" si="3"/>
        <v>34.629284818392229</v>
      </c>
      <c r="P18" s="16">
        <f t="shared" si="3"/>
        <v>40.001278984410732</v>
      </c>
      <c r="Q18" s="15">
        <v>553294</v>
      </c>
      <c r="R18" s="16">
        <v>479076670.49000001</v>
      </c>
      <c r="S18" s="15">
        <v>274835</v>
      </c>
      <c r="T18" s="16">
        <v>736686780</v>
      </c>
      <c r="U18" s="15">
        <v>45431</v>
      </c>
      <c r="V18" s="16">
        <v>357039984.61000001</v>
      </c>
      <c r="W18" s="16">
        <f t="shared" si="4"/>
        <v>16.530281805446904</v>
      </c>
      <c r="X18" s="16">
        <f t="shared" si="4"/>
        <v>48.465642971087384</v>
      </c>
      <c r="Y18" s="15">
        <v>235554</v>
      </c>
      <c r="Z18" s="16">
        <v>696066927.07000005</v>
      </c>
      <c r="AA18" s="15">
        <v>30316</v>
      </c>
      <c r="AB18" s="16">
        <v>33431868</v>
      </c>
      <c r="AC18" s="15">
        <v>38724</v>
      </c>
      <c r="AD18" s="16">
        <v>3440974.79</v>
      </c>
      <c r="AE18" s="16">
        <f t="shared" si="5"/>
        <v>127.73452962132207</v>
      </c>
      <c r="AF18" s="16">
        <f t="shared" si="5"/>
        <v>10.292499330279719</v>
      </c>
      <c r="AG18" s="15">
        <v>174006</v>
      </c>
      <c r="AH18" s="16">
        <v>20305017.100000001</v>
      </c>
      <c r="AI18" s="15">
        <v>2646</v>
      </c>
      <c r="AJ18" s="16">
        <v>4853085</v>
      </c>
      <c r="AK18" s="15">
        <v>822</v>
      </c>
      <c r="AL18" s="16">
        <v>1408506.32</v>
      </c>
      <c r="AM18" s="16">
        <f t="shared" si="6"/>
        <v>31.065759637188208</v>
      </c>
      <c r="AN18" s="16">
        <f t="shared" si="6"/>
        <v>29.022906460529747</v>
      </c>
      <c r="AO18" s="15">
        <v>46258</v>
      </c>
      <c r="AP18" s="16">
        <v>12489755.6</v>
      </c>
      <c r="AQ18" s="15">
        <v>3236</v>
      </c>
      <c r="AR18" s="16">
        <v>3314829</v>
      </c>
      <c r="AS18" s="15">
        <v>380</v>
      </c>
      <c r="AT18" s="16">
        <v>424003.86</v>
      </c>
      <c r="AU18" s="16">
        <f t="shared" si="7"/>
        <v>11.742892459826948</v>
      </c>
      <c r="AV18" s="16">
        <f t="shared" si="7"/>
        <v>12.791123162009262</v>
      </c>
      <c r="AW18" s="15">
        <v>7259</v>
      </c>
      <c r="AX18" s="16">
        <v>9104731.7699999996</v>
      </c>
    </row>
    <row r="19" spans="1:50" ht="30">
      <c r="A19" s="34" t="s">
        <v>30</v>
      </c>
      <c r="B19" s="33" t="s">
        <v>31</v>
      </c>
      <c r="C19" s="35">
        <f>K19+S19+AA19+AI19+AQ19</f>
        <v>574600</v>
      </c>
      <c r="D19" s="17">
        <f>L19+T19+AB19+AJ19+AR19</f>
        <v>541165095</v>
      </c>
      <c r="E19" s="35">
        <f>M19+U19+AC19+AK19+AS19</f>
        <v>171146</v>
      </c>
      <c r="F19" s="17">
        <f>N19+V19+AD19+AL19+AT19</f>
        <v>188443222</v>
      </c>
      <c r="G19" s="17">
        <f>E19*100/C19</f>
        <v>29.785241907413852</v>
      </c>
      <c r="H19" s="17">
        <f>F19*100/D19</f>
        <v>34.821762109398428</v>
      </c>
      <c r="I19" s="35">
        <f>Q19+Y19+AG19+AO19+AW19</f>
        <v>948212</v>
      </c>
      <c r="J19" s="17">
        <f>R19+Z19+AH19+AP19+AX19</f>
        <v>566330125.38999999</v>
      </c>
      <c r="K19" s="35">
        <v>292404</v>
      </c>
      <c r="L19" s="17">
        <v>233916273</v>
      </c>
      <c r="M19" s="35">
        <v>97435</v>
      </c>
      <c r="N19" s="17">
        <v>81375126.090000004</v>
      </c>
      <c r="O19" s="17">
        <f t="shared" si="3"/>
        <v>33.322047578008508</v>
      </c>
      <c r="P19" s="17">
        <f t="shared" si="3"/>
        <v>34.788142375199349</v>
      </c>
      <c r="Q19" s="35">
        <v>531708</v>
      </c>
      <c r="R19" s="17">
        <v>238619748.37</v>
      </c>
      <c r="S19" s="35">
        <v>248258</v>
      </c>
      <c r="T19" s="17">
        <v>281587764</v>
      </c>
      <c r="U19" s="35">
        <v>33859</v>
      </c>
      <c r="V19" s="17">
        <v>102285819.06</v>
      </c>
      <c r="W19" s="17">
        <f t="shared" si="4"/>
        <v>13.638634001724013</v>
      </c>
      <c r="X19" s="17">
        <f t="shared" si="4"/>
        <v>36.324667523550488</v>
      </c>
      <c r="Y19" s="35">
        <v>189957</v>
      </c>
      <c r="Z19" s="17">
        <v>294053478.44999999</v>
      </c>
      <c r="AA19" s="35">
        <v>28645</v>
      </c>
      <c r="AB19" s="17">
        <v>20857129</v>
      </c>
      <c r="AC19" s="35">
        <v>38724</v>
      </c>
      <c r="AD19" s="17">
        <v>3440974.79</v>
      </c>
      <c r="AE19" s="17">
        <f t="shared" si="5"/>
        <v>135.18589631698376</v>
      </c>
      <c r="AF19" s="17">
        <f t="shared" si="5"/>
        <v>16.497835296507013</v>
      </c>
      <c r="AG19" s="35">
        <v>174006</v>
      </c>
      <c r="AH19" s="17">
        <v>20305017.100000001</v>
      </c>
      <c r="AI19" s="35">
        <v>2560</v>
      </c>
      <c r="AJ19" s="17">
        <v>3509402</v>
      </c>
      <c r="AK19" s="35">
        <v>766</v>
      </c>
      <c r="AL19" s="17">
        <v>1125282.05</v>
      </c>
      <c r="AM19" s="17">
        <f t="shared" si="6"/>
        <v>29.921875</v>
      </c>
      <c r="AN19" s="17">
        <f t="shared" si="6"/>
        <v>32.064780552356211</v>
      </c>
      <c r="AO19" s="35">
        <v>45851</v>
      </c>
      <c r="AP19" s="17">
        <v>10070305.880000001</v>
      </c>
      <c r="AQ19" s="35">
        <v>2733</v>
      </c>
      <c r="AR19" s="17">
        <v>1294527</v>
      </c>
      <c r="AS19" s="35">
        <v>362</v>
      </c>
      <c r="AT19" s="17">
        <v>216020.01</v>
      </c>
      <c r="AU19" s="17">
        <f t="shared" si="7"/>
        <v>13.245517746066593</v>
      </c>
      <c r="AV19" s="17">
        <f t="shared" si="7"/>
        <v>16.687176860737551</v>
      </c>
      <c r="AW19" s="35">
        <v>6690</v>
      </c>
      <c r="AX19" s="17">
        <v>3281575.59</v>
      </c>
    </row>
    <row r="20" spans="1:50">
      <c r="A20" s="34" t="s">
        <v>32</v>
      </c>
      <c r="B20" s="36" t="s">
        <v>33</v>
      </c>
      <c r="C20" s="35">
        <f t="shared" ref="C20:F29" si="11">K20+S20+AA20+AI20+AQ20</f>
        <v>33841</v>
      </c>
      <c r="D20" s="17">
        <f t="shared" si="11"/>
        <v>373556203</v>
      </c>
      <c r="E20" s="35">
        <f t="shared" si="11"/>
        <v>13955</v>
      </c>
      <c r="F20" s="17">
        <f t="shared" si="11"/>
        <v>200492280.57999998</v>
      </c>
      <c r="G20" s="17">
        <f t="shared" ref="G20:H29" si="12">E20*100/C20</f>
        <v>41.236961082710323</v>
      </c>
      <c r="H20" s="17">
        <f t="shared" si="12"/>
        <v>53.671249190847995</v>
      </c>
      <c r="I20" s="35">
        <f t="shared" ref="I20:J29" si="13">Q20+Y20+AG20+AO20+AW20</f>
        <v>50932</v>
      </c>
      <c r="J20" s="17">
        <f t="shared" si="13"/>
        <v>371408235.35000002</v>
      </c>
      <c r="K20" s="35">
        <v>12994</v>
      </c>
      <c r="L20" s="17">
        <v>136566089</v>
      </c>
      <c r="M20" s="35">
        <v>5154</v>
      </c>
      <c r="N20" s="17">
        <v>63728980.780000001</v>
      </c>
      <c r="O20" s="17">
        <f t="shared" si="3"/>
        <v>39.664460520240112</v>
      </c>
      <c r="P20" s="17">
        <f t="shared" si="3"/>
        <v>46.665304137105366</v>
      </c>
      <c r="Q20" s="35">
        <v>16840</v>
      </c>
      <c r="R20" s="17">
        <v>140891470.46000001</v>
      </c>
      <c r="S20" s="35">
        <v>19186</v>
      </c>
      <c r="T20" s="17">
        <v>227716539</v>
      </c>
      <c r="U20" s="35">
        <v>8733</v>
      </c>
      <c r="V20" s="17">
        <v>136297984.50999999</v>
      </c>
      <c r="W20" s="17">
        <f t="shared" si="4"/>
        <v>45.517564891066399</v>
      </c>
      <c r="X20" s="17">
        <f t="shared" si="4"/>
        <v>59.854231540907094</v>
      </c>
      <c r="Y20" s="35">
        <v>33208</v>
      </c>
      <c r="Z20" s="17">
        <v>223812378.97999999</v>
      </c>
      <c r="AA20" s="35">
        <v>1294</v>
      </c>
      <c r="AB20" s="17">
        <v>7541592</v>
      </c>
      <c r="AC20" s="35">
        <v>0</v>
      </c>
      <c r="AD20" s="17">
        <v>0</v>
      </c>
      <c r="AE20" s="17">
        <f t="shared" si="5"/>
        <v>0</v>
      </c>
      <c r="AF20" s="17">
        <f t="shared" si="5"/>
        <v>0</v>
      </c>
      <c r="AG20" s="35">
        <v>0</v>
      </c>
      <c r="AH20" s="17">
        <v>0</v>
      </c>
      <c r="AI20" s="35">
        <v>69</v>
      </c>
      <c r="AJ20" s="17">
        <v>860497</v>
      </c>
      <c r="AK20" s="35">
        <v>51</v>
      </c>
      <c r="AL20" s="17">
        <v>270940.71999999997</v>
      </c>
      <c r="AM20" s="17">
        <f t="shared" si="6"/>
        <v>73.913043478260875</v>
      </c>
      <c r="AN20" s="17">
        <f t="shared" si="6"/>
        <v>31.486538593394279</v>
      </c>
      <c r="AO20" s="35">
        <v>362</v>
      </c>
      <c r="AP20" s="17">
        <v>1853502.66</v>
      </c>
      <c r="AQ20" s="35">
        <v>298</v>
      </c>
      <c r="AR20" s="17">
        <v>871486</v>
      </c>
      <c r="AS20" s="35">
        <v>17</v>
      </c>
      <c r="AT20" s="17">
        <v>194374.57</v>
      </c>
      <c r="AU20" s="17">
        <f t="shared" si="7"/>
        <v>5.7046979865771812</v>
      </c>
      <c r="AV20" s="17">
        <f t="shared" si="7"/>
        <v>22.303808667035387</v>
      </c>
      <c r="AW20" s="35">
        <v>522</v>
      </c>
      <c r="AX20" s="17">
        <v>4850883.25</v>
      </c>
    </row>
    <row r="21" spans="1:50">
      <c r="A21" s="34" t="s">
        <v>34</v>
      </c>
      <c r="B21" s="36" t="s">
        <v>35</v>
      </c>
      <c r="C21" s="35">
        <f t="shared" si="11"/>
        <v>11940</v>
      </c>
      <c r="D21" s="17">
        <f t="shared" si="11"/>
        <v>367554206</v>
      </c>
      <c r="E21" s="35">
        <f t="shared" si="11"/>
        <v>7256</v>
      </c>
      <c r="F21" s="17">
        <f t="shared" si="11"/>
        <v>174439899.10000002</v>
      </c>
      <c r="G21" s="17">
        <f t="shared" si="12"/>
        <v>60.770519262981573</v>
      </c>
      <c r="H21" s="17">
        <f t="shared" si="12"/>
        <v>47.459638946425237</v>
      </c>
      <c r="I21" s="35">
        <f t="shared" si="13"/>
        <v>15218</v>
      </c>
      <c r="J21" s="17">
        <f t="shared" si="13"/>
        <v>275581342.31999999</v>
      </c>
      <c r="K21" s="35">
        <v>3950</v>
      </c>
      <c r="L21" s="17">
        <v>133506580</v>
      </c>
      <c r="M21" s="35">
        <v>4412</v>
      </c>
      <c r="N21" s="17">
        <v>55958465.229999997</v>
      </c>
      <c r="O21" s="17">
        <f t="shared" si="3"/>
        <v>111.69620253164557</v>
      </c>
      <c r="P21" s="17">
        <f t="shared" si="3"/>
        <v>41.914387463149758</v>
      </c>
      <c r="Q21" s="35">
        <v>2757</v>
      </c>
      <c r="R21" s="17">
        <v>95876085.959999993</v>
      </c>
      <c r="S21" s="35">
        <v>7391</v>
      </c>
      <c r="T21" s="17">
        <v>227382477</v>
      </c>
      <c r="U21" s="35">
        <v>2839</v>
      </c>
      <c r="V21" s="17">
        <v>118456181.04000001</v>
      </c>
      <c r="W21" s="17">
        <f t="shared" si="4"/>
        <v>38.411581653362198</v>
      </c>
      <c r="X21" s="17">
        <f t="shared" si="4"/>
        <v>52.095562772851665</v>
      </c>
      <c r="Y21" s="35">
        <v>12388</v>
      </c>
      <c r="Z21" s="17">
        <v>178181071.05000001</v>
      </c>
      <c r="AA21" s="35">
        <v>377</v>
      </c>
      <c r="AB21" s="17">
        <v>5033147</v>
      </c>
      <c r="AC21" s="35">
        <v>0</v>
      </c>
      <c r="AD21" s="17">
        <v>0</v>
      </c>
      <c r="AE21" s="17">
        <f t="shared" si="5"/>
        <v>0</v>
      </c>
      <c r="AF21" s="17">
        <f t="shared" si="5"/>
        <v>0</v>
      </c>
      <c r="AG21" s="35">
        <v>0</v>
      </c>
      <c r="AH21" s="17">
        <v>0</v>
      </c>
      <c r="AI21" s="35">
        <v>17</v>
      </c>
      <c r="AJ21" s="17">
        <v>483186</v>
      </c>
      <c r="AK21" s="35">
        <v>5</v>
      </c>
      <c r="AL21" s="17">
        <v>12283.55</v>
      </c>
      <c r="AM21" s="17">
        <f t="shared" si="6"/>
        <v>29.411764705882351</v>
      </c>
      <c r="AN21" s="17">
        <f t="shared" si="6"/>
        <v>2.5421990703373027</v>
      </c>
      <c r="AO21" s="35">
        <v>45</v>
      </c>
      <c r="AP21" s="17">
        <v>565947.06000000006</v>
      </c>
      <c r="AQ21" s="35">
        <v>205</v>
      </c>
      <c r="AR21" s="17">
        <v>1148816</v>
      </c>
      <c r="AS21" s="35">
        <v>0</v>
      </c>
      <c r="AT21" s="17">
        <v>12969.28</v>
      </c>
      <c r="AU21" s="17">
        <f t="shared" si="7"/>
        <v>0</v>
      </c>
      <c r="AV21" s="17">
        <f t="shared" si="7"/>
        <v>1.1289257809779809</v>
      </c>
      <c r="AW21" s="35">
        <v>28</v>
      </c>
      <c r="AX21" s="17">
        <v>958238.25</v>
      </c>
    </row>
    <row r="22" spans="1:50">
      <c r="A22" s="34" t="s">
        <v>36</v>
      </c>
      <c r="B22" s="35" t="s">
        <v>37</v>
      </c>
      <c r="C22" s="35">
        <f t="shared" si="11"/>
        <v>0</v>
      </c>
      <c r="D22" s="17">
        <f t="shared" si="11"/>
        <v>0</v>
      </c>
      <c r="E22" s="35">
        <f t="shared" si="11"/>
        <v>125</v>
      </c>
      <c r="F22" s="17">
        <f t="shared" si="11"/>
        <v>540090.64</v>
      </c>
      <c r="G22" s="17" t="e">
        <f t="shared" si="12"/>
        <v>#DIV/0!</v>
      </c>
      <c r="H22" s="17" t="e">
        <f t="shared" si="12"/>
        <v>#DIV/0!</v>
      </c>
      <c r="I22" s="35">
        <f t="shared" si="13"/>
        <v>2009</v>
      </c>
      <c r="J22" s="17">
        <f t="shared" si="13"/>
        <v>3723398.97</v>
      </c>
      <c r="K22" s="35">
        <v>0</v>
      </c>
      <c r="L22" s="17">
        <v>0</v>
      </c>
      <c r="M22" s="35">
        <v>124</v>
      </c>
      <c r="N22" s="17">
        <v>539450.64</v>
      </c>
      <c r="O22" s="17" t="e">
        <f t="shared" si="3"/>
        <v>#DIV/0!</v>
      </c>
      <c r="P22" s="17" t="e">
        <f t="shared" si="3"/>
        <v>#DIV/0!</v>
      </c>
      <c r="Q22" s="35">
        <v>1989</v>
      </c>
      <c r="R22" s="17">
        <v>3689365.71</v>
      </c>
      <c r="S22" s="35">
        <v>0</v>
      </c>
      <c r="T22" s="17">
        <v>0</v>
      </c>
      <c r="U22" s="35">
        <v>0</v>
      </c>
      <c r="V22" s="17">
        <v>0</v>
      </c>
      <c r="W22" s="17" t="e">
        <f t="shared" si="4"/>
        <v>#DIV/0!</v>
      </c>
      <c r="X22" s="17" t="e">
        <f t="shared" si="4"/>
        <v>#DIV/0!</v>
      </c>
      <c r="Y22" s="35">
        <v>1</v>
      </c>
      <c r="Z22" s="17">
        <v>19998.580000000002</v>
      </c>
      <c r="AA22" s="35">
        <v>0</v>
      </c>
      <c r="AB22" s="17">
        <v>0</v>
      </c>
      <c r="AC22" s="35">
        <v>0</v>
      </c>
      <c r="AD22" s="17">
        <v>0</v>
      </c>
      <c r="AE22" s="17" t="e">
        <f t="shared" si="5"/>
        <v>#DIV/0!</v>
      </c>
      <c r="AF22" s="17" t="e">
        <f t="shared" si="5"/>
        <v>#DIV/0!</v>
      </c>
      <c r="AG22" s="35">
        <v>0</v>
      </c>
      <c r="AH22" s="17">
        <v>0</v>
      </c>
      <c r="AI22" s="35">
        <v>0</v>
      </c>
      <c r="AJ22" s="17">
        <v>0</v>
      </c>
      <c r="AK22" s="35">
        <v>0</v>
      </c>
      <c r="AL22" s="17">
        <v>0</v>
      </c>
      <c r="AM22" s="17" t="e">
        <f t="shared" si="6"/>
        <v>#DIV/0!</v>
      </c>
      <c r="AN22" s="17" t="e">
        <f t="shared" si="6"/>
        <v>#DIV/0!</v>
      </c>
      <c r="AO22" s="35">
        <v>0</v>
      </c>
      <c r="AP22" s="17">
        <v>0</v>
      </c>
      <c r="AQ22" s="35">
        <v>0</v>
      </c>
      <c r="AR22" s="17">
        <v>0</v>
      </c>
      <c r="AS22" s="35">
        <v>1</v>
      </c>
      <c r="AT22" s="17">
        <v>640</v>
      </c>
      <c r="AU22" s="17" t="e">
        <f t="shared" si="7"/>
        <v>#DIV/0!</v>
      </c>
      <c r="AV22" s="17" t="e">
        <f t="shared" si="7"/>
        <v>#DIV/0!</v>
      </c>
      <c r="AW22" s="35">
        <v>19</v>
      </c>
      <c r="AX22" s="17">
        <v>14034.68</v>
      </c>
    </row>
    <row r="23" spans="1:50" ht="30">
      <c r="A23" s="34"/>
      <c r="B23" s="36" t="s">
        <v>38</v>
      </c>
      <c r="C23" s="35">
        <f>K23+S23+AA23+AI23+AQ23</f>
        <v>0</v>
      </c>
      <c r="D23" s="17">
        <f>L23+T23+AB23+AJ23+AR23</f>
        <v>0</v>
      </c>
      <c r="E23" s="35">
        <f>M23+U23+AC23+AK23+AS23</f>
        <v>0</v>
      </c>
      <c r="F23" s="17">
        <f>N23+V23+AD23+AL23+AT23</f>
        <v>0</v>
      </c>
      <c r="G23" s="17" t="e">
        <f>E23*100/C23</f>
        <v>#DIV/0!</v>
      </c>
      <c r="H23" s="17" t="e">
        <f>F23*100/D23</f>
        <v>#DIV/0!</v>
      </c>
      <c r="I23" s="35">
        <f>Q23+Y23+AG23+AO23+AW23</f>
        <v>0</v>
      </c>
      <c r="J23" s="17">
        <f>R23+Z23+AH23+AP23+AX23</f>
        <v>0</v>
      </c>
      <c r="K23" s="35">
        <v>0</v>
      </c>
      <c r="L23" s="17">
        <v>0</v>
      </c>
      <c r="M23" s="35">
        <v>0</v>
      </c>
      <c r="N23" s="17">
        <v>0</v>
      </c>
      <c r="O23" s="17" t="e">
        <f>M23*100/K23</f>
        <v>#DIV/0!</v>
      </c>
      <c r="P23" s="17" t="e">
        <f>N23*100/L23</f>
        <v>#DIV/0!</v>
      </c>
      <c r="Q23" s="35">
        <v>0</v>
      </c>
      <c r="R23" s="17">
        <v>0</v>
      </c>
      <c r="S23" s="35">
        <v>0</v>
      </c>
      <c r="T23" s="17">
        <v>0</v>
      </c>
      <c r="U23" s="35">
        <v>0</v>
      </c>
      <c r="V23" s="17">
        <v>0</v>
      </c>
      <c r="W23" s="17" t="e">
        <f>U23*100/S23</f>
        <v>#DIV/0!</v>
      </c>
      <c r="X23" s="17" t="e">
        <f>V23*100/T23</f>
        <v>#DIV/0!</v>
      </c>
      <c r="Y23" s="35">
        <v>0</v>
      </c>
      <c r="Z23" s="17">
        <v>0</v>
      </c>
      <c r="AA23" s="35">
        <v>0</v>
      </c>
      <c r="AB23" s="17">
        <v>0</v>
      </c>
      <c r="AC23" s="35">
        <v>0</v>
      </c>
      <c r="AD23" s="17">
        <v>0</v>
      </c>
      <c r="AE23" s="17" t="e">
        <f>AC23*100/AA23</f>
        <v>#DIV/0!</v>
      </c>
      <c r="AF23" s="17" t="e">
        <f>AD23*100/AB23</f>
        <v>#DIV/0!</v>
      </c>
      <c r="AG23" s="35">
        <v>0</v>
      </c>
      <c r="AH23" s="17">
        <v>0</v>
      </c>
      <c r="AI23" s="35">
        <v>0</v>
      </c>
      <c r="AJ23" s="17">
        <v>0</v>
      </c>
      <c r="AK23" s="35">
        <v>0</v>
      </c>
      <c r="AL23" s="17">
        <v>0</v>
      </c>
      <c r="AM23" s="17" t="e">
        <f>AK23*100/AI23</f>
        <v>#DIV/0!</v>
      </c>
      <c r="AN23" s="17" t="e">
        <f>AL23*100/AJ23</f>
        <v>#DIV/0!</v>
      </c>
      <c r="AO23" s="35">
        <v>0</v>
      </c>
      <c r="AP23" s="17">
        <v>0</v>
      </c>
      <c r="AQ23" s="35">
        <v>0</v>
      </c>
      <c r="AR23" s="17">
        <v>0</v>
      </c>
      <c r="AS23" s="35">
        <v>0</v>
      </c>
      <c r="AT23" s="17">
        <v>0</v>
      </c>
      <c r="AU23" s="17" t="e">
        <f>AS23*100/AQ23</f>
        <v>#DIV/0!</v>
      </c>
      <c r="AV23" s="17" t="e">
        <f>AT23*100/AR23</f>
        <v>#DIV/0!</v>
      </c>
      <c r="AW23" s="35">
        <v>0</v>
      </c>
      <c r="AX23" s="17">
        <v>0</v>
      </c>
    </row>
    <row r="24" spans="1:50">
      <c r="A24" s="34" t="s">
        <v>39</v>
      </c>
      <c r="B24" s="32" t="s">
        <v>40</v>
      </c>
      <c r="C24" s="35">
        <f t="shared" si="11"/>
        <v>272</v>
      </c>
      <c r="D24" s="17">
        <f t="shared" si="11"/>
        <v>4468707</v>
      </c>
      <c r="E24" s="35">
        <f t="shared" si="11"/>
        <v>31</v>
      </c>
      <c r="F24" s="17">
        <f t="shared" si="11"/>
        <v>1259728.4100000001</v>
      </c>
      <c r="G24" s="17">
        <f t="shared" si="12"/>
        <v>11.397058823529411</v>
      </c>
      <c r="H24" s="17">
        <f t="shared" si="12"/>
        <v>28.189997912147746</v>
      </c>
      <c r="I24" s="35">
        <f t="shared" si="13"/>
        <v>53</v>
      </c>
      <c r="J24" s="17">
        <f t="shared" si="13"/>
        <v>953175.87</v>
      </c>
      <c r="K24" s="35">
        <v>144</v>
      </c>
      <c r="L24" s="17">
        <v>2115503</v>
      </c>
      <c r="M24" s="35">
        <v>3</v>
      </c>
      <c r="N24" s="17">
        <v>115302.09</v>
      </c>
      <c r="O24" s="17">
        <f t="shared" si="3"/>
        <v>2.0833333333333335</v>
      </c>
      <c r="P24" s="17">
        <f t="shared" si="3"/>
        <v>5.4503392337425192</v>
      </c>
      <c r="Q24" s="35">
        <v>40</v>
      </c>
      <c r="R24" s="17">
        <v>329710.87</v>
      </c>
      <c r="S24" s="35">
        <v>109</v>
      </c>
      <c r="T24" s="17">
        <v>2340116</v>
      </c>
      <c r="U24" s="35">
        <v>28</v>
      </c>
      <c r="V24" s="17">
        <v>1144426.32</v>
      </c>
      <c r="W24" s="17">
        <f t="shared" si="4"/>
        <v>25.688073394495412</v>
      </c>
      <c r="X24" s="17">
        <f t="shared" si="4"/>
        <v>48.904683357577149</v>
      </c>
      <c r="Y24" s="35">
        <v>13</v>
      </c>
      <c r="Z24" s="17">
        <v>623465</v>
      </c>
      <c r="AA24" s="35">
        <v>8</v>
      </c>
      <c r="AB24" s="17">
        <v>8011</v>
      </c>
      <c r="AC24" s="35">
        <v>0</v>
      </c>
      <c r="AD24" s="17">
        <v>0</v>
      </c>
      <c r="AE24" s="17">
        <f t="shared" si="5"/>
        <v>0</v>
      </c>
      <c r="AF24" s="17">
        <f t="shared" si="5"/>
        <v>0</v>
      </c>
      <c r="AG24" s="35">
        <v>0</v>
      </c>
      <c r="AH24" s="17">
        <v>0</v>
      </c>
      <c r="AI24" s="35">
        <v>0</v>
      </c>
      <c r="AJ24" s="17">
        <v>0</v>
      </c>
      <c r="AK24" s="35">
        <v>0</v>
      </c>
      <c r="AL24" s="17">
        <v>0</v>
      </c>
      <c r="AM24" s="17" t="e">
        <f t="shared" si="6"/>
        <v>#DIV/0!</v>
      </c>
      <c r="AN24" s="17" t="e">
        <f t="shared" si="6"/>
        <v>#DIV/0!</v>
      </c>
      <c r="AO24" s="35">
        <v>0</v>
      </c>
      <c r="AP24" s="17">
        <v>0</v>
      </c>
      <c r="AQ24" s="35">
        <v>11</v>
      </c>
      <c r="AR24" s="17">
        <v>5077</v>
      </c>
      <c r="AS24" s="35">
        <v>0</v>
      </c>
      <c r="AT24" s="17">
        <v>0</v>
      </c>
      <c r="AU24" s="17">
        <f t="shared" si="7"/>
        <v>0</v>
      </c>
      <c r="AV24" s="17">
        <f t="shared" si="7"/>
        <v>0</v>
      </c>
      <c r="AW24" s="35">
        <v>0</v>
      </c>
      <c r="AX24" s="17">
        <v>0</v>
      </c>
    </row>
    <row r="25" spans="1:50">
      <c r="A25" s="34" t="s">
        <v>41</v>
      </c>
      <c r="B25" s="32" t="s">
        <v>42</v>
      </c>
      <c r="C25" s="35">
        <f t="shared" si="11"/>
        <v>49072</v>
      </c>
      <c r="D25" s="17">
        <f t="shared" si="11"/>
        <v>26897645</v>
      </c>
      <c r="E25" s="35">
        <f t="shared" si="11"/>
        <v>14475</v>
      </c>
      <c r="F25" s="17">
        <f t="shared" si="11"/>
        <v>2203710.7799999998</v>
      </c>
      <c r="G25" s="17">
        <f t="shared" si="12"/>
        <v>29.497473100749918</v>
      </c>
      <c r="H25" s="17">
        <f t="shared" si="12"/>
        <v>8.1929506467945412</v>
      </c>
      <c r="I25" s="35">
        <f t="shared" si="13"/>
        <v>69708</v>
      </c>
      <c r="J25" s="17">
        <f t="shared" si="13"/>
        <v>30892269.91</v>
      </c>
      <c r="K25" s="35">
        <v>30672</v>
      </c>
      <c r="L25" s="17">
        <v>16419444</v>
      </c>
      <c r="M25" s="35">
        <v>14121</v>
      </c>
      <c r="N25" s="17">
        <v>2011966.27</v>
      </c>
      <c r="O25" s="17">
        <f t="shared" si="3"/>
        <v>46.0387323943662</v>
      </c>
      <c r="P25" s="17">
        <f t="shared" si="3"/>
        <v>12.253559073011242</v>
      </c>
      <c r="Q25" s="35">
        <v>62879</v>
      </c>
      <c r="R25" s="17">
        <v>25853707.359999999</v>
      </c>
      <c r="S25" s="35">
        <v>15698</v>
      </c>
      <c r="T25" s="17">
        <v>9504249</v>
      </c>
      <c r="U25" s="35">
        <v>204</v>
      </c>
      <c r="V25" s="17">
        <v>130566.26</v>
      </c>
      <c r="W25" s="17">
        <f t="shared" si="4"/>
        <v>1.2995286023697286</v>
      </c>
      <c r="X25" s="17">
        <f t="shared" si="4"/>
        <v>1.3737672487326458</v>
      </c>
      <c r="Y25" s="35">
        <v>4266</v>
      </c>
      <c r="Z25" s="17">
        <v>2575533.1800000002</v>
      </c>
      <c r="AA25" s="35">
        <v>1740</v>
      </c>
      <c r="AB25" s="17">
        <v>603675</v>
      </c>
      <c r="AC25" s="35">
        <v>39</v>
      </c>
      <c r="AD25" s="17">
        <v>6417.93</v>
      </c>
      <c r="AE25" s="17">
        <f t="shared" si="5"/>
        <v>2.2413793103448274</v>
      </c>
      <c r="AF25" s="17">
        <f t="shared" si="5"/>
        <v>1.0631432476083986</v>
      </c>
      <c r="AG25" s="35">
        <v>867</v>
      </c>
      <c r="AH25" s="17">
        <v>489579.23</v>
      </c>
      <c r="AI25" s="35">
        <v>61</v>
      </c>
      <c r="AJ25" s="17">
        <v>40002</v>
      </c>
      <c r="AK25" s="35">
        <v>0</v>
      </c>
      <c r="AL25" s="17">
        <v>0</v>
      </c>
      <c r="AM25" s="17">
        <f t="shared" si="6"/>
        <v>0</v>
      </c>
      <c r="AN25" s="17">
        <f t="shared" si="6"/>
        <v>0</v>
      </c>
      <c r="AO25" s="35">
        <v>0</v>
      </c>
      <c r="AP25" s="17">
        <v>0</v>
      </c>
      <c r="AQ25" s="35">
        <v>901</v>
      </c>
      <c r="AR25" s="17">
        <v>330275</v>
      </c>
      <c r="AS25" s="35">
        <v>111</v>
      </c>
      <c r="AT25" s="17">
        <v>54760.32</v>
      </c>
      <c r="AU25" s="17">
        <f t="shared" si="7"/>
        <v>12.319644839067703</v>
      </c>
      <c r="AV25" s="17">
        <f t="shared" si="7"/>
        <v>16.580219514041328</v>
      </c>
      <c r="AW25" s="35">
        <v>1696</v>
      </c>
      <c r="AX25" s="17">
        <v>1973450.14</v>
      </c>
    </row>
    <row r="26" spans="1:50">
      <c r="A26" s="34" t="s">
        <v>43</v>
      </c>
      <c r="B26" s="32" t="s">
        <v>44</v>
      </c>
      <c r="C26" s="35">
        <f t="shared" si="11"/>
        <v>77802</v>
      </c>
      <c r="D26" s="17">
        <f t="shared" si="11"/>
        <v>107232598</v>
      </c>
      <c r="E26" s="35">
        <f t="shared" si="11"/>
        <v>55527</v>
      </c>
      <c r="F26" s="17">
        <f t="shared" si="11"/>
        <v>9840133.5700000003</v>
      </c>
      <c r="G26" s="17">
        <f t="shared" si="12"/>
        <v>71.369630600755769</v>
      </c>
      <c r="H26" s="17">
        <f t="shared" si="12"/>
        <v>9.1764386516122638</v>
      </c>
      <c r="I26" s="35">
        <f t="shared" si="13"/>
        <v>331693</v>
      </c>
      <c r="J26" s="17">
        <f t="shared" si="13"/>
        <v>314220672.26999998</v>
      </c>
      <c r="K26" s="35">
        <v>45798</v>
      </c>
      <c r="L26" s="17">
        <v>61333027</v>
      </c>
      <c r="M26" s="35">
        <v>6633</v>
      </c>
      <c r="N26" s="17">
        <v>3433364.4</v>
      </c>
      <c r="O26" s="17">
        <f t="shared" si="3"/>
        <v>14.483165203720686</v>
      </c>
      <c r="P26" s="17">
        <f t="shared" si="3"/>
        <v>5.5979046982305309</v>
      </c>
      <c r="Q26" s="35">
        <v>149623</v>
      </c>
      <c r="R26" s="17">
        <v>172191326.88999999</v>
      </c>
      <c r="S26" s="35">
        <v>27477</v>
      </c>
      <c r="T26" s="17">
        <v>40978014</v>
      </c>
      <c r="U26" s="35">
        <v>47749</v>
      </c>
      <c r="V26" s="17">
        <v>5439008.4800000004</v>
      </c>
      <c r="W26" s="17">
        <f t="shared" si="4"/>
        <v>173.77806893037814</v>
      </c>
      <c r="X26" s="17">
        <f t="shared" si="4"/>
        <v>13.272991902438219</v>
      </c>
      <c r="Y26" s="35">
        <v>149792</v>
      </c>
      <c r="Z26" s="17">
        <v>106115368.27</v>
      </c>
      <c r="AA26" s="35">
        <v>2919</v>
      </c>
      <c r="AB26" s="17">
        <v>2911482</v>
      </c>
      <c r="AC26" s="35">
        <v>597</v>
      </c>
      <c r="AD26" s="17">
        <v>598742.81000000006</v>
      </c>
      <c r="AE26" s="17">
        <f t="shared" si="5"/>
        <v>20.452209660842755</v>
      </c>
      <c r="AF26" s="17">
        <f t="shared" si="5"/>
        <v>20.564881046834572</v>
      </c>
      <c r="AG26" s="35">
        <v>22567</v>
      </c>
      <c r="AH26" s="17">
        <v>27531883.18</v>
      </c>
      <c r="AI26" s="35">
        <v>518</v>
      </c>
      <c r="AJ26" s="17">
        <v>960000</v>
      </c>
      <c r="AK26" s="35">
        <v>129</v>
      </c>
      <c r="AL26" s="17">
        <v>132443.12</v>
      </c>
      <c r="AM26" s="17">
        <f t="shared" si="6"/>
        <v>24.903474903474905</v>
      </c>
      <c r="AN26" s="17">
        <f t="shared" si="6"/>
        <v>13.796158333333333</v>
      </c>
      <c r="AO26" s="35">
        <v>1192</v>
      </c>
      <c r="AP26" s="17">
        <v>1394107.93</v>
      </c>
      <c r="AQ26" s="35">
        <v>1090</v>
      </c>
      <c r="AR26" s="17">
        <v>1050075</v>
      </c>
      <c r="AS26" s="35">
        <v>419</v>
      </c>
      <c r="AT26" s="17">
        <v>236574.76</v>
      </c>
      <c r="AU26" s="17">
        <f t="shared" si="7"/>
        <v>38.440366972477065</v>
      </c>
      <c r="AV26" s="17">
        <f t="shared" si="7"/>
        <v>22.529320286646193</v>
      </c>
      <c r="AW26" s="35">
        <v>8519</v>
      </c>
      <c r="AX26" s="17">
        <v>6987986</v>
      </c>
    </row>
    <row r="27" spans="1:50">
      <c r="A27" s="34" t="s">
        <v>45</v>
      </c>
      <c r="B27" s="32" t="s">
        <v>46</v>
      </c>
      <c r="C27" s="35">
        <f t="shared" si="11"/>
        <v>4683</v>
      </c>
      <c r="D27" s="17">
        <f t="shared" si="11"/>
        <v>14377916</v>
      </c>
      <c r="E27" s="35">
        <f t="shared" si="11"/>
        <v>299</v>
      </c>
      <c r="F27" s="17">
        <f t="shared" si="11"/>
        <v>859591.58000000007</v>
      </c>
      <c r="G27" s="17">
        <f t="shared" si="12"/>
        <v>6.3847960708947253</v>
      </c>
      <c r="H27" s="17">
        <f t="shared" si="12"/>
        <v>5.9785547502155385</v>
      </c>
      <c r="I27" s="35">
        <f t="shared" si="13"/>
        <v>677</v>
      </c>
      <c r="J27" s="17">
        <f t="shared" si="13"/>
        <v>18521863.789999999</v>
      </c>
      <c r="K27" s="35">
        <v>2756</v>
      </c>
      <c r="L27" s="17">
        <v>8189227</v>
      </c>
      <c r="M27" s="35">
        <v>36</v>
      </c>
      <c r="N27" s="17">
        <v>791604.77</v>
      </c>
      <c r="O27" s="17">
        <f t="shared" si="3"/>
        <v>1.3062409288824384</v>
      </c>
      <c r="P27" s="17">
        <f t="shared" si="3"/>
        <v>9.6664162563817069</v>
      </c>
      <c r="Q27" s="35">
        <v>133</v>
      </c>
      <c r="R27" s="17">
        <v>18120523.77</v>
      </c>
      <c r="S27" s="35">
        <v>1198</v>
      </c>
      <c r="T27" s="17">
        <v>5163464</v>
      </c>
      <c r="U27" s="35">
        <v>263</v>
      </c>
      <c r="V27" s="17">
        <v>67986.81</v>
      </c>
      <c r="W27" s="17">
        <f t="shared" si="4"/>
        <v>21.953255425709514</v>
      </c>
      <c r="X27" s="17">
        <f t="shared" si="4"/>
        <v>1.3166899197902804</v>
      </c>
      <c r="Y27" s="35">
        <v>544</v>
      </c>
      <c r="Z27" s="17">
        <v>401340.02</v>
      </c>
      <c r="AA27" s="35">
        <v>456</v>
      </c>
      <c r="AB27" s="17">
        <v>416622</v>
      </c>
      <c r="AC27" s="35">
        <v>0</v>
      </c>
      <c r="AD27" s="17">
        <v>0</v>
      </c>
      <c r="AE27" s="17">
        <f t="shared" si="5"/>
        <v>0</v>
      </c>
      <c r="AF27" s="17">
        <f t="shared" si="5"/>
        <v>0</v>
      </c>
      <c r="AG27" s="35">
        <v>0</v>
      </c>
      <c r="AH27" s="17">
        <v>0</v>
      </c>
      <c r="AI27" s="35">
        <v>4</v>
      </c>
      <c r="AJ27" s="17">
        <v>23343</v>
      </c>
      <c r="AK27" s="35">
        <v>0</v>
      </c>
      <c r="AL27" s="17">
        <v>0</v>
      </c>
      <c r="AM27" s="17">
        <f t="shared" si="6"/>
        <v>0</v>
      </c>
      <c r="AN27" s="17">
        <f t="shared" si="6"/>
        <v>0</v>
      </c>
      <c r="AO27" s="35">
        <v>0</v>
      </c>
      <c r="AP27" s="17">
        <v>0</v>
      </c>
      <c r="AQ27" s="35">
        <v>269</v>
      </c>
      <c r="AR27" s="17">
        <v>585260</v>
      </c>
      <c r="AS27" s="35">
        <v>0</v>
      </c>
      <c r="AT27" s="17">
        <v>0</v>
      </c>
      <c r="AU27" s="17">
        <f t="shared" si="7"/>
        <v>0</v>
      </c>
      <c r="AV27" s="17">
        <f t="shared" si="7"/>
        <v>0</v>
      </c>
      <c r="AW27" s="35">
        <v>0</v>
      </c>
      <c r="AX27" s="17">
        <v>0</v>
      </c>
    </row>
    <row r="28" spans="1:50">
      <c r="A28" s="34" t="s">
        <v>47</v>
      </c>
      <c r="B28" s="32" t="s">
        <v>48</v>
      </c>
      <c r="C28" s="35">
        <f t="shared" si="11"/>
        <v>3775</v>
      </c>
      <c r="D28" s="17">
        <f t="shared" si="11"/>
        <v>5635199</v>
      </c>
      <c r="E28" s="35">
        <f t="shared" si="11"/>
        <v>83</v>
      </c>
      <c r="F28" s="17">
        <f t="shared" si="11"/>
        <v>230771.51</v>
      </c>
      <c r="G28" s="17">
        <f t="shared" si="12"/>
        <v>2.1986754966887418</v>
      </c>
      <c r="H28" s="17">
        <f t="shared" si="12"/>
        <v>4.0951794248969735</v>
      </c>
      <c r="I28" s="35">
        <f t="shared" si="13"/>
        <v>2879</v>
      </c>
      <c r="J28" s="17">
        <f t="shared" si="13"/>
        <v>3102932.96</v>
      </c>
      <c r="K28" s="35">
        <v>2108</v>
      </c>
      <c r="L28" s="17">
        <v>3326843</v>
      </c>
      <c r="M28" s="35">
        <v>19</v>
      </c>
      <c r="N28" s="17">
        <v>80712.509999999995</v>
      </c>
      <c r="O28" s="17">
        <f t="shared" si="3"/>
        <v>0.90132827324478182</v>
      </c>
      <c r="P28" s="17">
        <f t="shared" si="3"/>
        <v>2.4260991576698987</v>
      </c>
      <c r="Q28" s="35">
        <v>63</v>
      </c>
      <c r="R28" s="17">
        <v>386786.35</v>
      </c>
      <c r="S28" s="35">
        <v>864</v>
      </c>
      <c r="T28" s="17">
        <v>1561604</v>
      </c>
      <c r="U28" s="35">
        <v>1</v>
      </c>
      <c r="V28" s="17">
        <v>100000</v>
      </c>
      <c r="W28" s="17">
        <f t="shared" si="4"/>
        <v>0.11574074074074074</v>
      </c>
      <c r="X28" s="17">
        <f t="shared" si="4"/>
        <v>6.4036721217414918</v>
      </c>
      <c r="Y28" s="35">
        <v>9</v>
      </c>
      <c r="Z28" s="17">
        <v>170428.69</v>
      </c>
      <c r="AA28" s="35">
        <v>525</v>
      </c>
      <c r="AB28" s="17">
        <v>341753</v>
      </c>
      <c r="AC28" s="35">
        <v>0</v>
      </c>
      <c r="AD28" s="17">
        <v>0</v>
      </c>
      <c r="AE28" s="17">
        <f t="shared" si="5"/>
        <v>0</v>
      </c>
      <c r="AF28" s="17">
        <f t="shared" si="5"/>
        <v>0</v>
      </c>
      <c r="AG28" s="35">
        <v>1</v>
      </c>
      <c r="AH28" s="17">
        <v>23.91</v>
      </c>
      <c r="AI28" s="35">
        <v>1</v>
      </c>
      <c r="AJ28" s="17">
        <v>1363</v>
      </c>
      <c r="AK28" s="35">
        <v>0</v>
      </c>
      <c r="AL28" s="17">
        <v>0</v>
      </c>
      <c r="AM28" s="17">
        <f t="shared" si="6"/>
        <v>0</v>
      </c>
      <c r="AN28" s="17">
        <f t="shared" si="6"/>
        <v>0</v>
      </c>
      <c r="AO28" s="35">
        <v>0</v>
      </c>
      <c r="AP28" s="17">
        <v>0</v>
      </c>
      <c r="AQ28" s="35">
        <v>277</v>
      </c>
      <c r="AR28" s="17">
        <v>403636</v>
      </c>
      <c r="AS28" s="35">
        <v>63</v>
      </c>
      <c r="AT28" s="17">
        <v>50059</v>
      </c>
      <c r="AU28" s="17">
        <f t="shared" si="7"/>
        <v>22.743682310469314</v>
      </c>
      <c r="AV28" s="17">
        <f t="shared" si="7"/>
        <v>12.402015677491601</v>
      </c>
      <c r="AW28" s="35">
        <v>2806</v>
      </c>
      <c r="AX28" s="17">
        <v>2545694.0099999998</v>
      </c>
    </row>
    <row r="29" spans="1:50">
      <c r="A29" s="34" t="s">
        <v>49</v>
      </c>
      <c r="B29" s="32" t="s">
        <v>50</v>
      </c>
      <c r="C29" s="35">
        <f t="shared" si="11"/>
        <v>33333</v>
      </c>
      <c r="D29" s="17">
        <f t="shared" si="11"/>
        <v>8334390</v>
      </c>
      <c r="E29" s="35">
        <f t="shared" si="11"/>
        <v>77522</v>
      </c>
      <c r="F29" s="17">
        <f t="shared" si="11"/>
        <v>9805982.0899999999</v>
      </c>
      <c r="G29" s="17">
        <f t="shared" si="12"/>
        <v>232.56832568325683</v>
      </c>
      <c r="H29" s="17">
        <f t="shared" si="12"/>
        <v>117.65686618936719</v>
      </c>
      <c r="I29" s="35">
        <f t="shared" si="13"/>
        <v>509228</v>
      </c>
      <c r="J29" s="17">
        <f t="shared" si="13"/>
        <v>35255681.459999993</v>
      </c>
      <c r="K29" s="35">
        <v>27843</v>
      </c>
      <c r="L29" s="17">
        <v>6961148</v>
      </c>
      <c r="M29" s="35">
        <v>2728</v>
      </c>
      <c r="N29" s="17">
        <v>994825.66</v>
      </c>
      <c r="O29" s="17">
        <f t="shared" si="3"/>
        <v>9.797794777861581</v>
      </c>
      <c r="P29" s="17">
        <f t="shared" si="3"/>
        <v>14.291114913804448</v>
      </c>
      <c r="Q29" s="35">
        <v>8557</v>
      </c>
      <c r="R29" s="17">
        <v>2802886.93</v>
      </c>
      <c r="S29" s="35">
        <v>4743</v>
      </c>
      <c r="T29" s="17">
        <v>1186312</v>
      </c>
      <c r="U29" s="35">
        <v>48834</v>
      </c>
      <c r="V29" s="17">
        <v>4840730.09</v>
      </c>
      <c r="W29" s="17">
        <f t="shared" si="4"/>
        <v>1029.6015180265654</v>
      </c>
      <c r="X29" s="17">
        <f t="shared" si="4"/>
        <v>408.04864909062707</v>
      </c>
      <c r="Y29" s="35">
        <v>284877</v>
      </c>
      <c r="Z29" s="17">
        <v>9822278.2300000004</v>
      </c>
      <c r="AA29" s="35">
        <v>346</v>
      </c>
      <c r="AB29" s="17">
        <v>86598</v>
      </c>
      <c r="AC29" s="35">
        <v>882</v>
      </c>
      <c r="AD29" s="17">
        <v>361064.6</v>
      </c>
      <c r="AE29" s="17">
        <f t="shared" si="5"/>
        <v>254.91329479768785</v>
      </c>
      <c r="AF29" s="17">
        <f t="shared" si="5"/>
        <v>416.94334742141854</v>
      </c>
      <c r="AG29" s="35">
        <v>9038</v>
      </c>
      <c r="AH29" s="17">
        <v>1787426.7</v>
      </c>
      <c r="AI29" s="35">
        <v>0</v>
      </c>
      <c r="AJ29" s="17">
        <v>0</v>
      </c>
      <c r="AK29" s="35">
        <v>21995</v>
      </c>
      <c r="AL29" s="17">
        <v>1588686.95</v>
      </c>
      <c r="AM29" s="17" t="e">
        <f t="shared" si="6"/>
        <v>#DIV/0!</v>
      </c>
      <c r="AN29" s="17" t="e">
        <f t="shared" si="6"/>
        <v>#DIV/0!</v>
      </c>
      <c r="AO29" s="35">
        <v>134253</v>
      </c>
      <c r="AP29" s="17">
        <v>6615690.8300000001</v>
      </c>
      <c r="AQ29" s="35">
        <v>401</v>
      </c>
      <c r="AR29" s="17">
        <v>100332</v>
      </c>
      <c r="AS29" s="35">
        <v>3083</v>
      </c>
      <c r="AT29" s="17">
        <v>2020674.79</v>
      </c>
      <c r="AU29" s="17">
        <f t="shared" si="7"/>
        <v>768.82793017456356</v>
      </c>
      <c r="AV29" s="17">
        <f t="shared" si="7"/>
        <v>2013.9883486823744</v>
      </c>
      <c r="AW29" s="35">
        <v>72503</v>
      </c>
      <c r="AX29" s="17">
        <v>14227398.77</v>
      </c>
    </row>
    <row r="30" spans="1:50" ht="30">
      <c r="A30" s="34"/>
      <c r="B30" s="33" t="s">
        <v>51</v>
      </c>
      <c r="C30" s="35">
        <f>K30+S30+AA30+AI30+AQ30</f>
        <v>0</v>
      </c>
      <c r="D30" s="17">
        <f>L30+T30+AB30+AJ30+AR30</f>
        <v>0</v>
      </c>
      <c r="E30" s="35">
        <f>M30+U30+AC30+AK30+AS30</f>
        <v>1</v>
      </c>
      <c r="F30" s="17">
        <f>N30+V30+AD30+AL30+AT30</f>
        <v>250</v>
      </c>
      <c r="G30" s="17" t="e">
        <f>E30*100/C30</f>
        <v>#DIV/0!</v>
      </c>
      <c r="H30" s="17" t="e">
        <f>F30*100/D30</f>
        <v>#DIV/0!</v>
      </c>
      <c r="I30" s="35">
        <f>Q30+Y30+AG30+AO30+AW30</f>
        <v>9</v>
      </c>
      <c r="J30" s="17">
        <f>R30+Z30+AH30+AP30+AX30</f>
        <v>2107.44</v>
      </c>
      <c r="K30" s="35">
        <v>0</v>
      </c>
      <c r="L30" s="17">
        <v>0</v>
      </c>
      <c r="M30" s="35">
        <v>1</v>
      </c>
      <c r="N30" s="17">
        <v>250</v>
      </c>
      <c r="O30" s="17" t="e">
        <f>M30*100/K30</f>
        <v>#DIV/0!</v>
      </c>
      <c r="P30" s="17" t="e">
        <f>N30*100/L30</f>
        <v>#DIV/0!</v>
      </c>
      <c r="Q30" s="35">
        <v>1</v>
      </c>
      <c r="R30" s="17">
        <v>250</v>
      </c>
      <c r="S30" s="35">
        <v>0</v>
      </c>
      <c r="T30" s="17">
        <v>0</v>
      </c>
      <c r="U30" s="35">
        <v>0</v>
      </c>
      <c r="V30" s="17">
        <v>0</v>
      </c>
      <c r="W30" s="17" t="e">
        <f>U30*100/S30</f>
        <v>#DIV/0!</v>
      </c>
      <c r="X30" s="17" t="e">
        <f>V30*100/T30</f>
        <v>#DIV/0!</v>
      </c>
      <c r="Y30" s="35">
        <v>8</v>
      </c>
      <c r="Z30" s="17">
        <v>1857.44</v>
      </c>
      <c r="AA30" s="35">
        <v>0</v>
      </c>
      <c r="AB30" s="17">
        <v>0</v>
      </c>
      <c r="AC30" s="35">
        <v>0</v>
      </c>
      <c r="AD30" s="17">
        <v>0</v>
      </c>
      <c r="AE30" s="17" t="e">
        <f>AC30*100/AA30</f>
        <v>#DIV/0!</v>
      </c>
      <c r="AF30" s="17" t="e">
        <f>AD30*100/AB30</f>
        <v>#DIV/0!</v>
      </c>
      <c r="AG30" s="35">
        <v>0</v>
      </c>
      <c r="AH30" s="17">
        <v>0</v>
      </c>
      <c r="AI30" s="35">
        <v>0</v>
      </c>
      <c r="AJ30" s="17">
        <v>0</v>
      </c>
      <c r="AK30" s="35">
        <v>0</v>
      </c>
      <c r="AL30" s="17">
        <v>0</v>
      </c>
      <c r="AM30" s="17" t="e">
        <f>AK30*100/AI30</f>
        <v>#DIV/0!</v>
      </c>
      <c r="AN30" s="17" t="e">
        <f>AL30*100/AJ30</f>
        <v>#DIV/0!</v>
      </c>
      <c r="AO30" s="35">
        <v>0</v>
      </c>
      <c r="AP30" s="17">
        <v>0</v>
      </c>
      <c r="AQ30" s="35">
        <v>0</v>
      </c>
      <c r="AR30" s="17">
        <v>0</v>
      </c>
      <c r="AS30" s="35">
        <v>0</v>
      </c>
      <c r="AT30" s="17">
        <v>0</v>
      </c>
      <c r="AU30" s="17" t="e">
        <f>AS30*100/AQ30</f>
        <v>#DIV/0!</v>
      </c>
      <c r="AV30" s="17" t="e">
        <f>AT30*100/AR30</f>
        <v>#DIV/0!</v>
      </c>
      <c r="AW30" s="35">
        <v>0</v>
      </c>
      <c r="AX30" s="17">
        <v>0</v>
      </c>
    </row>
    <row r="31" spans="1:50">
      <c r="A31" s="13">
        <v>2</v>
      </c>
      <c r="B31" s="14" t="s">
        <v>52</v>
      </c>
      <c r="C31" s="15">
        <f t="shared" si="0"/>
        <v>7121716</v>
      </c>
      <c r="D31" s="16">
        <f t="shared" si="0"/>
        <v>2788024485</v>
      </c>
      <c r="E31" s="15">
        <f t="shared" si="0"/>
        <v>2167244</v>
      </c>
      <c r="F31" s="16">
        <f t="shared" si="0"/>
        <v>997596811.07000005</v>
      </c>
      <c r="G31" s="16">
        <f t="shared" si="1"/>
        <v>30.431485894691672</v>
      </c>
      <c r="H31" s="16">
        <f t="shared" si="1"/>
        <v>35.781493901406677</v>
      </c>
      <c r="I31" s="15">
        <f t="shared" si="2"/>
        <v>10006808</v>
      </c>
      <c r="J31" s="16">
        <f t="shared" si="2"/>
        <v>3070748166.8600006</v>
      </c>
      <c r="K31" s="15">
        <v>4161711</v>
      </c>
      <c r="L31" s="16">
        <v>1384402895</v>
      </c>
      <c r="M31" s="15">
        <v>1298789</v>
      </c>
      <c r="N31" s="16">
        <v>467698543.73000002</v>
      </c>
      <c r="O31" s="16">
        <f t="shared" si="3"/>
        <v>31.208053610642352</v>
      </c>
      <c r="P31" s="16">
        <f t="shared" si="3"/>
        <v>33.783412720326623</v>
      </c>
      <c r="Q31" s="15">
        <v>5443755</v>
      </c>
      <c r="R31" s="16">
        <v>1572770877.77</v>
      </c>
      <c r="S31" s="15">
        <v>1253627</v>
      </c>
      <c r="T31" s="16">
        <v>1025506655</v>
      </c>
      <c r="U31" s="15">
        <v>284353</v>
      </c>
      <c r="V31" s="16">
        <v>449202430.94</v>
      </c>
      <c r="W31" s="16">
        <f t="shared" si="4"/>
        <v>22.682424676558497</v>
      </c>
      <c r="X31" s="16">
        <f t="shared" si="4"/>
        <v>43.802975704726165</v>
      </c>
      <c r="Y31" s="15">
        <v>1178230</v>
      </c>
      <c r="Z31" s="16">
        <v>1037270888.03</v>
      </c>
      <c r="AA31" s="15">
        <v>966788</v>
      </c>
      <c r="AB31" s="16">
        <v>230931513</v>
      </c>
      <c r="AC31" s="15">
        <v>441798</v>
      </c>
      <c r="AD31" s="16">
        <v>45768804.780000001</v>
      </c>
      <c r="AE31" s="16">
        <f t="shared" si="5"/>
        <v>45.697505554475228</v>
      </c>
      <c r="AF31" s="16">
        <f t="shared" si="5"/>
        <v>19.819211412692731</v>
      </c>
      <c r="AG31" s="15">
        <v>1863714</v>
      </c>
      <c r="AH31" s="16">
        <v>284749414.97000003</v>
      </c>
      <c r="AI31" s="15">
        <v>3596</v>
      </c>
      <c r="AJ31" s="16">
        <v>5997792</v>
      </c>
      <c r="AK31" s="15">
        <v>59560</v>
      </c>
      <c r="AL31" s="16">
        <v>7023671.3300000001</v>
      </c>
      <c r="AM31" s="16">
        <f t="shared" si="6"/>
        <v>1656.2847608453837</v>
      </c>
      <c r="AN31" s="16">
        <f t="shared" si="6"/>
        <v>117.10428320955445</v>
      </c>
      <c r="AO31" s="15">
        <v>312950</v>
      </c>
      <c r="AP31" s="16">
        <v>28832139.5</v>
      </c>
      <c r="AQ31" s="15">
        <v>735994</v>
      </c>
      <c r="AR31" s="16">
        <v>141185630</v>
      </c>
      <c r="AS31" s="15">
        <v>82744</v>
      </c>
      <c r="AT31" s="16">
        <v>27903360.289999999</v>
      </c>
      <c r="AU31" s="16">
        <f t="shared" si="7"/>
        <v>11.242482955024089</v>
      </c>
      <c r="AV31" s="16">
        <f t="shared" si="7"/>
        <v>19.76359795965071</v>
      </c>
      <c r="AW31" s="15">
        <v>1208159</v>
      </c>
      <c r="AX31" s="16">
        <v>147124846.59</v>
      </c>
    </row>
    <row r="32" spans="1:50">
      <c r="A32" s="34">
        <v>3</v>
      </c>
      <c r="B32" s="37" t="s">
        <v>53</v>
      </c>
      <c r="C32" s="35">
        <f t="shared" si="0"/>
        <v>819031</v>
      </c>
      <c r="D32" s="17">
        <f t="shared" si="0"/>
        <v>320622846</v>
      </c>
      <c r="E32" s="35">
        <f t="shared" si="0"/>
        <v>1479377</v>
      </c>
      <c r="F32" s="17">
        <f t="shared" si="0"/>
        <v>239809896.89000002</v>
      </c>
      <c r="G32" s="17">
        <f t="shared" si="1"/>
        <v>180.62527547797336</v>
      </c>
      <c r="H32" s="17">
        <f t="shared" si="1"/>
        <v>74.795012233781989</v>
      </c>
      <c r="I32" s="35">
        <f t="shared" si="2"/>
        <v>7803891</v>
      </c>
      <c r="J32" s="17">
        <f t="shared" si="2"/>
        <v>1078020557.5799999</v>
      </c>
      <c r="K32" s="35">
        <v>478616</v>
      </c>
      <c r="L32" s="17">
        <v>159206348</v>
      </c>
      <c r="M32" s="35">
        <v>1030444</v>
      </c>
      <c r="N32" s="17">
        <v>190333971.06999999</v>
      </c>
      <c r="O32" s="17">
        <f t="shared" si="3"/>
        <v>215.29660521169373</v>
      </c>
      <c r="P32" s="17">
        <f t="shared" si="3"/>
        <v>119.55174744037217</v>
      </c>
      <c r="Q32" s="35">
        <v>4542151</v>
      </c>
      <c r="R32" s="17">
        <v>750544896.37</v>
      </c>
      <c r="S32" s="35">
        <v>144177</v>
      </c>
      <c r="T32" s="17">
        <v>117933281</v>
      </c>
      <c r="U32" s="35">
        <v>132582</v>
      </c>
      <c r="V32" s="17">
        <v>22880097.739999998</v>
      </c>
      <c r="W32" s="17">
        <f t="shared" si="4"/>
        <v>91.957801868536592</v>
      </c>
      <c r="X32" s="17">
        <f t="shared" si="4"/>
        <v>19.400882894117057</v>
      </c>
      <c r="Y32" s="35">
        <v>664474</v>
      </c>
      <c r="Z32" s="17">
        <v>107519863.59999999</v>
      </c>
      <c r="AA32" s="35">
        <v>111190</v>
      </c>
      <c r="AB32" s="17">
        <v>26557118</v>
      </c>
      <c r="AC32" s="35">
        <v>223423</v>
      </c>
      <c r="AD32" s="17">
        <v>19084166.359999999</v>
      </c>
      <c r="AE32" s="17">
        <f t="shared" si="5"/>
        <v>200.93803399586292</v>
      </c>
      <c r="AF32" s="17">
        <f t="shared" si="5"/>
        <v>71.860833543760279</v>
      </c>
      <c r="AG32" s="35">
        <v>892225</v>
      </c>
      <c r="AH32" s="17">
        <v>136121112.06</v>
      </c>
      <c r="AI32" s="35">
        <v>412</v>
      </c>
      <c r="AJ32" s="17">
        <v>689747</v>
      </c>
      <c r="AK32" s="35">
        <v>24998</v>
      </c>
      <c r="AL32" s="17">
        <v>1520132.34</v>
      </c>
      <c r="AM32" s="17">
        <f t="shared" si="6"/>
        <v>6067.4757281553402</v>
      </c>
      <c r="AN32" s="17">
        <f t="shared" si="6"/>
        <v>220.38984439221917</v>
      </c>
      <c r="AO32" s="35">
        <v>154668</v>
      </c>
      <c r="AP32" s="17">
        <v>5090516.5</v>
      </c>
      <c r="AQ32" s="35">
        <v>84636</v>
      </c>
      <c r="AR32" s="17">
        <v>16236352</v>
      </c>
      <c r="AS32" s="35">
        <v>67930</v>
      </c>
      <c r="AT32" s="17">
        <v>5991529.3799999999</v>
      </c>
      <c r="AU32" s="17">
        <f t="shared" si="7"/>
        <v>80.261354506356639</v>
      </c>
      <c r="AV32" s="17">
        <f t="shared" si="7"/>
        <v>36.901943121213435</v>
      </c>
      <c r="AW32" s="35">
        <v>1550373</v>
      </c>
      <c r="AX32" s="17">
        <v>78744169.049999997</v>
      </c>
    </row>
    <row r="33" spans="1:50" ht="30">
      <c r="A33" s="34"/>
      <c r="B33" s="37" t="s">
        <v>54</v>
      </c>
      <c r="C33" s="35">
        <f>K33+S33+AA33+AI33+AQ33</f>
        <v>0</v>
      </c>
      <c r="D33" s="17">
        <f>L33+T33+AB33+AJ33+AR33</f>
        <v>0</v>
      </c>
      <c r="E33" s="35">
        <f>M33+U33+AC33+AK33+AS33</f>
        <v>310758</v>
      </c>
      <c r="F33" s="17">
        <f>N33+V33+AD33+AL33+AT33</f>
        <v>18780475.510000002</v>
      </c>
      <c r="G33" s="17" t="e">
        <f>E33*100/C33</f>
        <v>#DIV/0!</v>
      </c>
      <c r="H33" s="17" t="e">
        <f>F33*100/D33</f>
        <v>#DIV/0!</v>
      </c>
      <c r="I33" s="35">
        <f>Q33+Y33+AG33+AO33+AW33</f>
        <v>1792466</v>
      </c>
      <c r="J33" s="17">
        <f>R33+Z33+AH33+AP33+AX33</f>
        <v>101214698.75999999</v>
      </c>
      <c r="K33" s="35">
        <v>0</v>
      </c>
      <c r="L33" s="17">
        <v>0</v>
      </c>
      <c r="M33" s="35">
        <v>188382</v>
      </c>
      <c r="N33" s="17">
        <v>11890233.300000001</v>
      </c>
      <c r="O33" s="17" t="e">
        <f>M33*100/K33</f>
        <v>#DIV/0!</v>
      </c>
      <c r="P33" s="17" t="e">
        <f>N33*100/L33</f>
        <v>#DIV/0!</v>
      </c>
      <c r="Q33" s="35">
        <v>920686</v>
      </c>
      <c r="R33" s="17">
        <v>52902904.409999996</v>
      </c>
      <c r="S33" s="35">
        <v>0</v>
      </c>
      <c r="T33" s="17">
        <v>0</v>
      </c>
      <c r="U33" s="35">
        <v>54291</v>
      </c>
      <c r="V33" s="17">
        <v>2795451.03</v>
      </c>
      <c r="W33" s="17" t="e">
        <f>U33*100/S33</f>
        <v>#DIV/0!</v>
      </c>
      <c r="X33" s="17" t="e">
        <f>V33*100/T33</f>
        <v>#DIV/0!</v>
      </c>
      <c r="Y33" s="35">
        <v>211262</v>
      </c>
      <c r="Z33" s="17">
        <v>9796880.0999999996</v>
      </c>
      <c r="AA33" s="35">
        <v>0</v>
      </c>
      <c r="AB33" s="17">
        <v>0</v>
      </c>
      <c r="AC33" s="35">
        <v>42060</v>
      </c>
      <c r="AD33" s="17">
        <v>1903190.83</v>
      </c>
      <c r="AE33" s="17" t="e">
        <f>AC33*100/AA33</f>
        <v>#DIV/0!</v>
      </c>
      <c r="AF33" s="17" t="e">
        <f>AD33*100/AB33</f>
        <v>#DIV/0!</v>
      </c>
      <c r="AG33" s="35">
        <v>223354</v>
      </c>
      <c r="AH33" s="17">
        <v>13570970.51</v>
      </c>
      <c r="AI33" s="35">
        <v>0</v>
      </c>
      <c r="AJ33" s="17">
        <v>0</v>
      </c>
      <c r="AK33" s="35">
        <v>2333</v>
      </c>
      <c r="AL33" s="17">
        <v>93265</v>
      </c>
      <c r="AM33" s="17" t="e">
        <f>AK33*100/AI33</f>
        <v>#DIV/0!</v>
      </c>
      <c r="AN33" s="17" t="e">
        <f>AL33*100/AJ33</f>
        <v>#DIV/0!</v>
      </c>
      <c r="AO33" s="35">
        <v>12371</v>
      </c>
      <c r="AP33" s="17">
        <v>536279.99</v>
      </c>
      <c r="AQ33" s="35">
        <v>0</v>
      </c>
      <c r="AR33" s="17">
        <v>0</v>
      </c>
      <c r="AS33" s="35">
        <v>23692</v>
      </c>
      <c r="AT33" s="17">
        <v>2098335.35</v>
      </c>
      <c r="AU33" s="17" t="e">
        <f>AS33*100/AQ33</f>
        <v>#DIV/0!</v>
      </c>
      <c r="AV33" s="17" t="e">
        <f>AT33*100/AR33</f>
        <v>#DIV/0!</v>
      </c>
      <c r="AW33" s="35">
        <v>424793</v>
      </c>
      <c r="AX33" s="17">
        <v>24407663.75</v>
      </c>
    </row>
    <row r="34" spans="1:50">
      <c r="A34" s="9">
        <v>4</v>
      </c>
      <c r="B34" s="10" t="s">
        <v>55</v>
      </c>
      <c r="C34" s="11"/>
      <c r="D34" s="12"/>
      <c r="E34" s="11"/>
      <c r="F34" s="12"/>
      <c r="G34" s="12"/>
      <c r="H34" s="12"/>
      <c r="I34" s="11"/>
      <c r="J34" s="12"/>
      <c r="K34" s="11"/>
      <c r="L34" s="12"/>
      <c r="M34" s="11"/>
      <c r="N34" s="12"/>
      <c r="O34" s="12"/>
      <c r="P34" s="12"/>
      <c r="Q34" s="11"/>
      <c r="R34" s="12"/>
      <c r="S34" s="11"/>
      <c r="T34" s="12"/>
      <c r="U34" s="11"/>
      <c r="V34" s="12"/>
      <c r="W34" s="12"/>
      <c r="X34" s="12"/>
      <c r="Y34" s="11"/>
      <c r="Z34" s="12"/>
      <c r="AA34" s="11"/>
      <c r="AB34" s="12"/>
      <c r="AC34" s="11"/>
      <c r="AD34" s="12"/>
      <c r="AE34" s="12"/>
      <c r="AF34" s="12"/>
      <c r="AG34" s="11"/>
      <c r="AH34" s="12"/>
      <c r="AI34" s="11"/>
      <c r="AJ34" s="12"/>
      <c r="AK34" s="11"/>
      <c r="AL34" s="12"/>
      <c r="AM34" s="12"/>
      <c r="AN34" s="12"/>
      <c r="AO34" s="11"/>
      <c r="AP34" s="12"/>
      <c r="AQ34" s="11"/>
      <c r="AR34" s="12"/>
      <c r="AS34" s="11"/>
      <c r="AT34" s="12"/>
      <c r="AU34" s="12"/>
      <c r="AV34" s="12"/>
      <c r="AW34" s="11"/>
      <c r="AX34" s="12"/>
    </row>
    <row r="35" spans="1:50">
      <c r="A35" s="34" t="s">
        <v>56</v>
      </c>
      <c r="B35" s="35" t="s">
        <v>57</v>
      </c>
      <c r="C35" s="35">
        <f t="shared" si="0"/>
        <v>22133</v>
      </c>
      <c r="D35" s="17">
        <f t="shared" si="0"/>
        <v>13368152</v>
      </c>
      <c r="E35" s="35">
        <f t="shared" si="0"/>
        <v>8357</v>
      </c>
      <c r="F35" s="17">
        <f t="shared" si="0"/>
        <v>19438298.789999999</v>
      </c>
      <c r="G35" s="17">
        <f t="shared" si="1"/>
        <v>37.75809876654769</v>
      </c>
      <c r="H35" s="17">
        <f t="shared" si="1"/>
        <v>145.40752371756395</v>
      </c>
      <c r="I35" s="35">
        <f t="shared" ref="I35:J39" si="14">Q35+Y35+AG35+AO35+AW35</f>
        <v>25246</v>
      </c>
      <c r="J35" s="17">
        <f t="shared" si="14"/>
        <v>84623649.339999989</v>
      </c>
      <c r="K35" s="35">
        <v>14466</v>
      </c>
      <c r="L35" s="17">
        <v>8656209</v>
      </c>
      <c r="M35" s="35">
        <v>2155</v>
      </c>
      <c r="N35" s="17">
        <v>15349127.439999999</v>
      </c>
      <c r="O35" s="17">
        <f t="shared" si="3"/>
        <v>14.896999861744781</v>
      </c>
      <c r="P35" s="17">
        <f t="shared" si="3"/>
        <v>177.31927960611856</v>
      </c>
      <c r="Q35" s="35">
        <v>2531</v>
      </c>
      <c r="R35" s="17">
        <v>72498410.709999993</v>
      </c>
      <c r="S35" s="35">
        <v>6653</v>
      </c>
      <c r="T35" s="17">
        <v>3798431</v>
      </c>
      <c r="U35" s="35">
        <v>6202</v>
      </c>
      <c r="V35" s="17">
        <v>4089171.35</v>
      </c>
      <c r="W35" s="17">
        <f t="shared" si="4"/>
        <v>93.221103261686451</v>
      </c>
      <c r="X35" s="17">
        <f t="shared" si="4"/>
        <v>107.65422223017872</v>
      </c>
      <c r="Y35" s="35">
        <v>22715</v>
      </c>
      <c r="Z35" s="17">
        <v>12125238.630000001</v>
      </c>
      <c r="AA35" s="35">
        <v>654</v>
      </c>
      <c r="AB35" s="17">
        <v>574070</v>
      </c>
      <c r="AC35" s="35">
        <v>0</v>
      </c>
      <c r="AD35" s="17">
        <v>0</v>
      </c>
      <c r="AE35" s="17">
        <f t="shared" si="5"/>
        <v>0</v>
      </c>
      <c r="AF35" s="17">
        <f t="shared" si="5"/>
        <v>0</v>
      </c>
      <c r="AG35" s="35">
        <v>0</v>
      </c>
      <c r="AH35" s="17">
        <v>0</v>
      </c>
      <c r="AI35" s="35">
        <v>0</v>
      </c>
      <c r="AJ35" s="17">
        <v>0</v>
      </c>
      <c r="AK35" s="35">
        <v>0</v>
      </c>
      <c r="AL35" s="17">
        <v>0</v>
      </c>
      <c r="AM35" s="17" t="e">
        <f t="shared" si="6"/>
        <v>#DIV/0!</v>
      </c>
      <c r="AN35" s="17" t="e">
        <f t="shared" si="6"/>
        <v>#DIV/0!</v>
      </c>
      <c r="AO35" s="35">
        <v>0</v>
      </c>
      <c r="AP35" s="17">
        <v>0</v>
      </c>
      <c r="AQ35" s="35">
        <v>360</v>
      </c>
      <c r="AR35" s="17">
        <v>339442</v>
      </c>
      <c r="AS35" s="35">
        <v>0</v>
      </c>
      <c r="AT35" s="17">
        <v>0</v>
      </c>
      <c r="AU35" s="17">
        <f t="shared" si="7"/>
        <v>0</v>
      </c>
      <c r="AV35" s="17">
        <f t="shared" si="7"/>
        <v>0</v>
      </c>
      <c r="AW35" s="35">
        <v>0</v>
      </c>
      <c r="AX35" s="17">
        <v>0</v>
      </c>
    </row>
    <row r="36" spans="1:50">
      <c r="A36" s="34" t="s">
        <v>58</v>
      </c>
      <c r="B36" s="35" t="s">
        <v>59</v>
      </c>
      <c r="C36" s="35">
        <f t="shared" si="0"/>
        <v>23220</v>
      </c>
      <c r="D36" s="17">
        <f t="shared" si="0"/>
        <v>19794269</v>
      </c>
      <c r="E36" s="35">
        <f t="shared" si="0"/>
        <v>4349</v>
      </c>
      <c r="F36" s="17">
        <f t="shared" si="0"/>
        <v>3290847.65</v>
      </c>
      <c r="G36" s="17">
        <f t="shared" si="1"/>
        <v>18.729543496985357</v>
      </c>
      <c r="H36" s="17">
        <f t="shared" si="1"/>
        <v>16.625254764396704</v>
      </c>
      <c r="I36" s="35">
        <f t="shared" si="14"/>
        <v>28190</v>
      </c>
      <c r="J36" s="17">
        <f t="shared" si="14"/>
        <v>67745724.609999999</v>
      </c>
      <c r="K36" s="35">
        <v>15123</v>
      </c>
      <c r="L36" s="17">
        <v>12740118</v>
      </c>
      <c r="M36" s="35">
        <v>3475</v>
      </c>
      <c r="N36" s="17">
        <v>2021157.54</v>
      </c>
      <c r="O36" s="17">
        <f t="shared" si="3"/>
        <v>22.978245057197647</v>
      </c>
      <c r="P36" s="17">
        <f t="shared" si="3"/>
        <v>15.864511929952297</v>
      </c>
      <c r="Q36" s="35">
        <v>21176</v>
      </c>
      <c r="R36" s="17">
        <v>50901586.109999999</v>
      </c>
      <c r="S36" s="35">
        <v>7274</v>
      </c>
      <c r="T36" s="17">
        <v>6696998</v>
      </c>
      <c r="U36" s="35">
        <v>637</v>
      </c>
      <c r="V36" s="17">
        <v>1102279.02</v>
      </c>
      <c r="W36" s="17">
        <f t="shared" si="4"/>
        <v>8.7572174869397852</v>
      </c>
      <c r="X36" s="17">
        <f t="shared" si="4"/>
        <v>16.459300420875145</v>
      </c>
      <c r="Y36" s="35">
        <v>5437</v>
      </c>
      <c r="Z36" s="17">
        <v>13643892.07</v>
      </c>
      <c r="AA36" s="35">
        <v>534</v>
      </c>
      <c r="AB36" s="17">
        <v>218913</v>
      </c>
      <c r="AC36" s="35">
        <v>36</v>
      </c>
      <c r="AD36" s="17">
        <v>31568.55</v>
      </c>
      <c r="AE36" s="17">
        <f t="shared" si="5"/>
        <v>6.7415730337078648</v>
      </c>
      <c r="AF36" s="17">
        <f t="shared" si="5"/>
        <v>14.420591741924873</v>
      </c>
      <c r="AG36" s="35">
        <v>203</v>
      </c>
      <c r="AH36" s="17">
        <v>385780.76</v>
      </c>
      <c r="AI36" s="35">
        <v>8</v>
      </c>
      <c r="AJ36" s="17">
        <v>5000</v>
      </c>
      <c r="AK36" s="35">
        <v>0</v>
      </c>
      <c r="AL36" s="17">
        <v>0</v>
      </c>
      <c r="AM36" s="17">
        <f t="shared" si="6"/>
        <v>0</v>
      </c>
      <c r="AN36" s="17">
        <f t="shared" si="6"/>
        <v>0</v>
      </c>
      <c r="AO36" s="35">
        <v>0</v>
      </c>
      <c r="AP36" s="17">
        <v>0</v>
      </c>
      <c r="AQ36" s="35">
        <v>281</v>
      </c>
      <c r="AR36" s="17">
        <v>133240</v>
      </c>
      <c r="AS36" s="35">
        <v>201</v>
      </c>
      <c r="AT36" s="17">
        <v>135842.54</v>
      </c>
      <c r="AU36" s="17">
        <f t="shared" si="7"/>
        <v>71.530249110320284</v>
      </c>
      <c r="AV36" s="17">
        <f t="shared" si="7"/>
        <v>101.95327229060342</v>
      </c>
      <c r="AW36" s="35">
        <v>1374</v>
      </c>
      <c r="AX36" s="17">
        <v>2814465.67</v>
      </c>
    </row>
    <row r="37" spans="1:50">
      <c r="A37" s="34" t="s">
        <v>60</v>
      </c>
      <c r="B37" s="35" t="s">
        <v>61</v>
      </c>
      <c r="C37" s="35">
        <f t="shared" si="0"/>
        <v>199865</v>
      </c>
      <c r="D37" s="17">
        <f t="shared" si="0"/>
        <v>333173408</v>
      </c>
      <c r="E37" s="35">
        <f t="shared" si="0"/>
        <v>91707</v>
      </c>
      <c r="F37" s="17">
        <f t="shared" si="0"/>
        <v>123034290.98999999</v>
      </c>
      <c r="G37" s="17">
        <f t="shared" si="1"/>
        <v>45.884472018612563</v>
      </c>
      <c r="H37" s="17">
        <f t="shared" si="1"/>
        <v>36.928004467271286</v>
      </c>
      <c r="I37" s="35">
        <f t="shared" si="14"/>
        <v>619983</v>
      </c>
      <c r="J37" s="17">
        <f t="shared" si="14"/>
        <v>1740024805.6499999</v>
      </c>
      <c r="K37" s="35">
        <v>134663</v>
      </c>
      <c r="L37" s="17">
        <v>217831021</v>
      </c>
      <c r="M37" s="35">
        <v>71210</v>
      </c>
      <c r="N37" s="17">
        <v>62156523.100000001</v>
      </c>
      <c r="O37" s="17">
        <f t="shared" si="3"/>
        <v>52.880152677424384</v>
      </c>
      <c r="P37" s="17">
        <f t="shared" si="3"/>
        <v>28.534284425908282</v>
      </c>
      <c r="Q37" s="35">
        <v>391629</v>
      </c>
      <c r="R37" s="17">
        <v>822495750.73000002</v>
      </c>
      <c r="S37" s="35">
        <v>59654</v>
      </c>
      <c r="T37" s="17">
        <v>110860613</v>
      </c>
      <c r="U37" s="35">
        <v>19395</v>
      </c>
      <c r="V37" s="17">
        <v>58886288.5</v>
      </c>
      <c r="W37" s="17">
        <f t="shared" si="4"/>
        <v>32.512488684748718</v>
      </c>
      <c r="X37" s="17">
        <f t="shared" si="4"/>
        <v>53.117411952250343</v>
      </c>
      <c r="Y37" s="35">
        <v>217762</v>
      </c>
      <c r="Z37" s="17">
        <v>881883059.15999997</v>
      </c>
      <c r="AA37" s="35">
        <v>4193</v>
      </c>
      <c r="AB37" s="17">
        <v>3223393</v>
      </c>
      <c r="AC37" s="35">
        <v>916</v>
      </c>
      <c r="AD37" s="17">
        <v>1631528.33</v>
      </c>
      <c r="AE37" s="17">
        <f t="shared" si="5"/>
        <v>21.845933699022179</v>
      </c>
      <c r="AF37" s="17">
        <f t="shared" si="5"/>
        <v>50.615247039377451</v>
      </c>
      <c r="AG37" s="35">
        <v>9058</v>
      </c>
      <c r="AH37" s="17">
        <v>30447525.719999999</v>
      </c>
      <c r="AI37" s="35">
        <v>21</v>
      </c>
      <c r="AJ37" s="17">
        <v>18000</v>
      </c>
      <c r="AK37" s="35">
        <v>92</v>
      </c>
      <c r="AL37" s="17">
        <v>215249.31</v>
      </c>
      <c r="AM37" s="17">
        <f t="shared" si="6"/>
        <v>438.09523809523807</v>
      </c>
      <c r="AN37" s="17">
        <f t="shared" si="6"/>
        <v>1195.8295000000001</v>
      </c>
      <c r="AO37" s="35">
        <v>581</v>
      </c>
      <c r="AP37" s="17">
        <v>1391693.96</v>
      </c>
      <c r="AQ37" s="35">
        <v>1334</v>
      </c>
      <c r="AR37" s="17">
        <v>1240381</v>
      </c>
      <c r="AS37" s="35">
        <v>94</v>
      </c>
      <c r="AT37" s="17">
        <v>144701.75</v>
      </c>
      <c r="AU37" s="17">
        <f t="shared" si="7"/>
        <v>7.0464767616191901</v>
      </c>
      <c r="AV37" s="17">
        <f t="shared" si="7"/>
        <v>11.665911522346763</v>
      </c>
      <c r="AW37" s="35">
        <v>953</v>
      </c>
      <c r="AX37" s="17">
        <v>3806776.08</v>
      </c>
    </row>
    <row r="38" spans="1:50">
      <c r="A38" s="34" t="s">
        <v>62</v>
      </c>
      <c r="B38" s="35" t="s">
        <v>63</v>
      </c>
      <c r="C38" s="35">
        <f t="shared" si="0"/>
        <v>1054671</v>
      </c>
      <c r="D38" s="17">
        <f t="shared" si="0"/>
        <v>350679053</v>
      </c>
      <c r="E38" s="35">
        <f t="shared" si="0"/>
        <v>310429</v>
      </c>
      <c r="F38" s="17">
        <f t="shared" si="0"/>
        <v>81552662.200000003</v>
      </c>
      <c r="G38" s="17">
        <f t="shared" si="1"/>
        <v>29.433728622480377</v>
      </c>
      <c r="H38" s="17">
        <f t="shared" si="1"/>
        <v>23.255641163146407</v>
      </c>
      <c r="I38" s="35">
        <f t="shared" si="14"/>
        <v>2508410</v>
      </c>
      <c r="J38" s="17">
        <f t="shared" si="14"/>
        <v>718585230.75</v>
      </c>
      <c r="K38" s="35">
        <v>680037</v>
      </c>
      <c r="L38" s="17">
        <v>223500224</v>
      </c>
      <c r="M38" s="35">
        <v>172329</v>
      </c>
      <c r="N38" s="17">
        <v>45486571.530000001</v>
      </c>
      <c r="O38" s="17">
        <f t="shared" si="3"/>
        <v>25.341121144878883</v>
      </c>
      <c r="P38" s="17">
        <f t="shared" si="3"/>
        <v>20.35191317302662</v>
      </c>
      <c r="Q38" s="35">
        <v>580036</v>
      </c>
      <c r="R38" s="17">
        <v>212512330.63999999</v>
      </c>
      <c r="S38" s="35">
        <v>342131</v>
      </c>
      <c r="T38" s="17">
        <v>119184436</v>
      </c>
      <c r="U38" s="35">
        <v>70637</v>
      </c>
      <c r="V38" s="17">
        <v>26382079.739999998</v>
      </c>
      <c r="W38" s="17">
        <f t="shared" si="4"/>
        <v>20.64618523314169</v>
      </c>
      <c r="X38" s="17">
        <f t="shared" si="4"/>
        <v>22.135507475153887</v>
      </c>
      <c r="Y38" s="35">
        <v>1696740</v>
      </c>
      <c r="Z38" s="17">
        <v>470188737.17000002</v>
      </c>
      <c r="AA38" s="35">
        <v>26215</v>
      </c>
      <c r="AB38" s="17">
        <v>6295913</v>
      </c>
      <c r="AC38" s="35">
        <v>66687</v>
      </c>
      <c r="AD38" s="17">
        <v>9461212.5700000003</v>
      </c>
      <c r="AE38" s="17">
        <f t="shared" si="5"/>
        <v>254.38489414457371</v>
      </c>
      <c r="AF38" s="17">
        <f t="shared" si="5"/>
        <v>150.27546552819265</v>
      </c>
      <c r="AG38" s="35">
        <v>201747</v>
      </c>
      <c r="AH38" s="17">
        <v>33273709.760000002</v>
      </c>
      <c r="AI38" s="35">
        <v>162</v>
      </c>
      <c r="AJ38" s="17">
        <v>33000</v>
      </c>
      <c r="AK38" s="35">
        <v>17</v>
      </c>
      <c r="AL38" s="17">
        <v>4840</v>
      </c>
      <c r="AM38" s="17">
        <f t="shared" si="6"/>
        <v>10.493827160493828</v>
      </c>
      <c r="AN38" s="17">
        <f t="shared" si="6"/>
        <v>14.666666666666666</v>
      </c>
      <c r="AO38" s="35">
        <v>170</v>
      </c>
      <c r="AP38" s="17">
        <v>29169.439999999999</v>
      </c>
      <c r="AQ38" s="35">
        <v>6126</v>
      </c>
      <c r="AR38" s="17">
        <v>1665480</v>
      </c>
      <c r="AS38" s="35">
        <v>759</v>
      </c>
      <c r="AT38" s="17">
        <v>217958.36</v>
      </c>
      <c r="AU38" s="17">
        <f t="shared" si="7"/>
        <v>12.389813907933398</v>
      </c>
      <c r="AV38" s="17">
        <f t="shared" si="7"/>
        <v>13.086819415423781</v>
      </c>
      <c r="AW38" s="35">
        <v>29717</v>
      </c>
      <c r="AX38" s="17">
        <v>2581283.7400000002</v>
      </c>
    </row>
    <row r="39" spans="1:50">
      <c r="A39" s="34" t="s">
        <v>64</v>
      </c>
      <c r="B39" s="35" t="s">
        <v>65</v>
      </c>
      <c r="C39" s="35">
        <f t="shared" si="0"/>
        <v>3452580</v>
      </c>
      <c r="D39" s="17">
        <f t="shared" si="0"/>
        <v>2807770014</v>
      </c>
      <c r="E39" s="35">
        <f t="shared" si="0"/>
        <v>1652919</v>
      </c>
      <c r="F39" s="17">
        <f t="shared" si="0"/>
        <v>1167560406.4300001</v>
      </c>
      <c r="G39" s="17">
        <f t="shared" si="1"/>
        <v>47.874893557861078</v>
      </c>
      <c r="H39" s="17">
        <f t="shared" si="1"/>
        <v>41.583192377165972</v>
      </c>
      <c r="I39" s="35">
        <f t="shared" si="14"/>
        <v>6931958</v>
      </c>
      <c r="J39" s="17">
        <f t="shared" si="14"/>
        <v>4250877068.0500002</v>
      </c>
      <c r="K39" s="35">
        <v>1965845</v>
      </c>
      <c r="L39" s="17">
        <v>1408326032</v>
      </c>
      <c r="M39" s="35">
        <v>156243</v>
      </c>
      <c r="N39" s="17">
        <v>499761473</v>
      </c>
      <c r="O39" s="17">
        <f t="shared" si="3"/>
        <v>7.9478799193222249</v>
      </c>
      <c r="P39" s="17">
        <f t="shared" si="3"/>
        <v>35.486205725408333</v>
      </c>
      <c r="Q39" s="35">
        <v>894837</v>
      </c>
      <c r="R39" s="17">
        <v>2575388379.3600001</v>
      </c>
      <c r="S39" s="35">
        <v>1401579</v>
      </c>
      <c r="T39" s="17">
        <v>1356191382</v>
      </c>
      <c r="U39" s="35">
        <v>1375862</v>
      </c>
      <c r="V39" s="17">
        <v>642698663.80999994</v>
      </c>
      <c r="W39" s="17">
        <f t="shared" si="4"/>
        <v>98.165140887527571</v>
      </c>
      <c r="X39" s="17">
        <f t="shared" si="4"/>
        <v>47.389968137255124</v>
      </c>
      <c r="Y39" s="35">
        <v>5395892</v>
      </c>
      <c r="Z39" s="17">
        <v>1573506633.98</v>
      </c>
      <c r="AA39" s="35">
        <v>39897</v>
      </c>
      <c r="AB39" s="17">
        <v>11445272</v>
      </c>
      <c r="AC39" s="35">
        <v>0</v>
      </c>
      <c r="AD39" s="17">
        <v>0</v>
      </c>
      <c r="AE39" s="17">
        <f t="shared" si="5"/>
        <v>0</v>
      </c>
      <c r="AF39" s="17">
        <f t="shared" si="5"/>
        <v>0</v>
      </c>
      <c r="AG39" s="35">
        <v>52219</v>
      </c>
      <c r="AH39" s="17">
        <v>32421110.25</v>
      </c>
      <c r="AI39" s="35">
        <v>7776</v>
      </c>
      <c r="AJ39" s="17">
        <v>9861400</v>
      </c>
      <c r="AK39" s="35">
        <v>3758</v>
      </c>
      <c r="AL39" s="17">
        <v>4107362.49</v>
      </c>
      <c r="AM39" s="17">
        <f t="shared" si="6"/>
        <v>48.328189300411523</v>
      </c>
      <c r="AN39" s="17">
        <f t="shared" si="6"/>
        <v>41.650906463585294</v>
      </c>
      <c r="AO39" s="35">
        <v>12103</v>
      </c>
      <c r="AP39" s="17">
        <v>16293563</v>
      </c>
      <c r="AQ39" s="35">
        <v>37483</v>
      </c>
      <c r="AR39" s="17">
        <v>21945928</v>
      </c>
      <c r="AS39" s="35">
        <v>117056</v>
      </c>
      <c r="AT39" s="17">
        <v>20992907.129999999</v>
      </c>
      <c r="AU39" s="17">
        <f t="shared" si="7"/>
        <v>312.29090521036204</v>
      </c>
      <c r="AV39" s="17">
        <f t="shared" si="7"/>
        <v>95.657413666899842</v>
      </c>
      <c r="AW39" s="35">
        <v>576907</v>
      </c>
      <c r="AX39" s="17">
        <v>53267381.460000001</v>
      </c>
    </row>
    <row r="40" spans="1:50">
      <c r="A40" s="34">
        <v>5</v>
      </c>
      <c r="B40" s="35" t="s">
        <v>66</v>
      </c>
      <c r="C40" s="35">
        <f t="shared" si="0"/>
        <v>4752469</v>
      </c>
      <c r="D40" s="17">
        <f t="shared" si="0"/>
        <v>3524784896</v>
      </c>
      <c r="E40" s="35">
        <f t="shared" si="0"/>
        <v>2067761</v>
      </c>
      <c r="F40" s="17">
        <f t="shared" si="0"/>
        <v>1394876506.0599999</v>
      </c>
      <c r="G40" s="17">
        <f t="shared" si="1"/>
        <v>43.509194904795805</v>
      </c>
      <c r="H40" s="17">
        <f t="shared" si="1"/>
        <v>39.573379573968758</v>
      </c>
      <c r="I40" s="35">
        <f t="shared" si="2"/>
        <v>10113787</v>
      </c>
      <c r="J40" s="17">
        <f t="shared" si="2"/>
        <v>6861856477.2700005</v>
      </c>
      <c r="K40" s="35">
        <v>2810134</v>
      </c>
      <c r="L40" s="17">
        <v>1871053604</v>
      </c>
      <c r="M40" s="35">
        <v>405412</v>
      </c>
      <c r="N40" s="17">
        <v>624774852.61000001</v>
      </c>
      <c r="O40" s="17">
        <f t="shared" si="3"/>
        <v>14.426785341908962</v>
      </c>
      <c r="P40" s="17">
        <f t="shared" si="3"/>
        <v>33.391606273296276</v>
      </c>
      <c r="Q40" s="35">
        <v>1890209</v>
      </c>
      <c r="R40" s="17">
        <v>3733796456.9000001</v>
      </c>
      <c r="S40" s="35">
        <v>1817291</v>
      </c>
      <c r="T40" s="17">
        <v>1596731860</v>
      </c>
      <c r="U40" s="35">
        <v>1472733</v>
      </c>
      <c r="V40" s="17">
        <v>733158482.41999996</v>
      </c>
      <c r="W40" s="17">
        <f t="shared" si="4"/>
        <v>81.040020558072428</v>
      </c>
      <c r="X40" s="17">
        <f t="shared" si="4"/>
        <v>45.916192993105305</v>
      </c>
      <c r="Y40" s="35">
        <v>7338546</v>
      </c>
      <c r="Z40" s="17">
        <v>2951347560.8099999</v>
      </c>
      <c r="AA40" s="35">
        <v>71493</v>
      </c>
      <c r="AB40" s="17">
        <v>21757561</v>
      </c>
      <c r="AC40" s="35">
        <v>67639</v>
      </c>
      <c r="AD40" s="17">
        <v>11124309.449999999</v>
      </c>
      <c r="AE40" s="17">
        <f t="shared" si="5"/>
        <v>94.609262445274368</v>
      </c>
      <c r="AF40" s="17">
        <f t="shared" si="5"/>
        <v>51.128476440902546</v>
      </c>
      <c r="AG40" s="35">
        <v>263227</v>
      </c>
      <c r="AH40" s="17">
        <v>96528126.430000007</v>
      </c>
      <c r="AI40" s="35">
        <v>7967</v>
      </c>
      <c r="AJ40" s="17">
        <v>9917400</v>
      </c>
      <c r="AK40" s="35">
        <v>3867</v>
      </c>
      <c r="AL40" s="17">
        <v>4327451.8</v>
      </c>
      <c r="AM40" s="17">
        <f t="shared" si="6"/>
        <v>48.537718087109326</v>
      </c>
      <c r="AN40" s="17">
        <f t="shared" si="6"/>
        <v>43.634942626091515</v>
      </c>
      <c r="AO40" s="35">
        <v>12854</v>
      </c>
      <c r="AP40" s="17">
        <v>17714426.350000001</v>
      </c>
      <c r="AQ40" s="35">
        <v>45584</v>
      </c>
      <c r="AR40" s="17">
        <v>25324471</v>
      </c>
      <c r="AS40" s="35">
        <v>118110</v>
      </c>
      <c r="AT40" s="17">
        <v>21491409.780000001</v>
      </c>
      <c r="AU40" s="17">
        <f t="shared" si="7"/>
        <v>259.10407160407158</v>
      </c>
      <c r="AV40" s="17">
        <f t="shared" si="7"/>
        <v>84.864200243314059</v>
      </c>
      <c r="AW40" s="35">
        <v>608951</v>
      </c>
      <c r="AX40" s="17">
        <v>62469906.780000001</v>
      </c>
    </row>
    <row r="41" spans="1:50">
      <c r="A41" s="19"/>
      <c r="B41" s="20" t="s">
        <v>67</v>
      </c>
      <c r="C41" s="20">
        <f>K41+S41+AA41+AI41+AQ41</f>
        <v>11874185</v>
      </c>
      <c r="D41" s="21">
        <f t="shared" ref="D41:F41" si="15">L41+T41+AB41+AJ41+AR41</f>
        <v>6312809381</v>
      </c>
      <c r="E41" s="20">
        <f t="shared" si="15"/>
        <v>4235005</v>
      </c>
      <c r="F41" s="21">
        <f t="shared" si="15"/>
        <v>2392473317.1300001</v>
      </c>
      <c r="G41" s="29">
        <f t="shared" si="1"/>
        <v>35.665647789721987</v>
      </c>
      <c r="H41" s="29">
        <f t="shared" si="1"/>
        <v>37.898709952034267</v>
      </c>
      <c r="I41" s="20">
        <f t="shared" ref="I41:J41" si="16">Q41+Y41+AG41+AO41+AW41</f>
        <v>20120595</v>
      </c>
      <c r="J41" s="21">
        <f t="shared" si="16"/>
        <v>9932604644.1200008</v>
      </c>
      <c r="K41" s="22">
        <v>6971845</v>
      </c>
      <c r="L41" s="29">
        <v>3255456499</v>
      </c>
      <c r="M41" s="22">
        <v>1704201</v>
      </c>
      <c r="N41" s="29">
        <v>1092473396.3399999</v>
      </c>
      <c r="O41" s="29">
        <f t="shared" si="3"/>
        <v>24.444046016513564</v>
      </c>
      <c r="P41" s="29">
        <f t="shared" si="3"/>
        <v>33.558224374233909</v>
      </c>
      <c r="Q41" s="22">
        <v>7333964</v>
      </c>
      <c r="R41" s="29">
        <v>5306567334.6599998</v>
      </c>
      <c r="S41" s="22">
        <v>3070918</v>
      </c>
      <c r="T41" s="29">
        <v>2622238515</v>
      </c>
      <c r="U41" s="22">
        <v>1757086</v>
      </c>
      <c r="V41" s="29">
        <v>1182360913.3599999</v>
      </c>
      <c r="W41" s="29">
        <f t="shared" si="4"/>
        <v>57.216962484833523</v>
      </c>
      <c r="X41" s="29">
        <f t="shared" si="4"/>
        <v>45.089754673212852</v>
      </c>
      <c r="Y41" s="22">
        <v>8516776</v>
      </c>
      <c r="Z41" s="29">
        <v>3988618448.8400002</v>
      </c>
      <c r="AA41" s="22">
        <v>1038281</v>
      </c>
      <c r="AB41" s="29">
        <v>252689074</v>
      </c>
      <c r="AC41" s="22">
        <v>509437</v>
      </c>
      <c r="AD41" s="29">
        <v>56893114.229999997</v>
      </c>
      <c r="AE41" s="29">
        <f t="shared" si="5"/>
        <v>49.065426411539846</v>
      </c>
      <c r="AF41" s="29">
        <f t="shared" si="5"/>
        <v>22.515066967240539</v>
      </c>
      <c r="AG41" s="22">
        <v>2126941</v>
      </c>
      <c r="AH41" s="29">
        <v>381277541.39999998</v>
      </c>
      <c r="AI41" s="22">
        <v>11563</v>
      </c>
      <c r="AJ41" s="29">
        <v>15915192</v>
      </c>
      <c r="AK41" s="22">
        <v>63427</v>
      </c>
      <c r="AL41" s="29">
        <v>11351123.130000001</v>
      </c>
      <c r="AM41" s="29">
        <f t="shared" si="6"/>
        <v>548.53411744357004</v>
      </c>
      <c r="AN41" s="29">
        <f t="shared" si="6"/>
        <v>71.322564817314174</v>
      </c>
      <c r="AO41" s="22">
        <v>325804</v>
      </c>
      <c r="AP41" s="29">
        <v>46546565.850000001</v>
      </c>
      <c r="AQ41" s="22">
        <v>781578</v>
      </c>
      <c r="AR41" s="29">
        <v>166510101</v>
      </c>
      <c r="AS41" s="22">
        <v>200854</v>
      </c>
      <c r="AT41" s="29">
        <v>49394770.07</v>
      </c>
      <c r="AU41" s="29">
        <f t="shared" si="7"/>
        <v>25.698522732216105</v>
      </c>
      <c r="AV41" s="29">
        <f t="shared" si="7"/>
        <v>29.664728910350011</v>
      </c>
      <c r="AW41" s="22">
        <v>1817110</v>
      </c>
      <c r="AX41" s="29">
        <v>209594753.37</v>
      </c>
    </row>
    <row r="42" spans="1:50">
      <c r="A42" s="41" t="s">
        <v>68</v>
      </c>
      <c r="B42" s="41"/>
      <c r="C42" s="41"/>
      <c r="D42" s="41"/>
      <c r="E42" s="41"/>
      <c r="F42" s="41"/>
      <c r="G42" s="41"/>
      <c r="H42" s="41"/>
      <c r="I42" s="1"/>
      <c r="J42" s="2"/>
      <c r="K42" s="2"/>
      <c r="L42" s="2"/>
      <c r="M42" s="1"/>
      <c r="N42" s="2"/>
      <c r="O42" s="2"/>
      <c r="P42" s="2"/>
      <c r="Q42" s="1"/>
      <c r="R42" s="2"/>
      <c r="S42" s="2"/>
      <c r="T42" s="2"/>
      <c r="U42" s="1"/>
      <c r="V42" s="2"/>
      <c r="W42" s="2"/>
      <c r="X42" s="2"/>
      <c r="Y42" s="1"/>
      <c r="Z42" s="2"/>
      <c r="AA42" s="2"/>
      <c r="AB42" s="2"/>
      <c r="AC42" s="1"/>
      <c r="AD42" s="2"/>
      <c r="AE42" s="2"/>
      <c r="AF42" s="2"/>
      <c r="AG42" s="1"/>
      <c r="AH42" s="2"/>
      <c r="AI42" s="2"/>
      <c r="AJ42" s="2"/>
      <c r="AK42" s="1"/>
      <c r="AL42" s="2"/>
      <c r="AM42" s="2"/>
      <c r="AN42" s="2"/>
      <c r="AO42" s="1"/>
      <c r="AP42" s="2"/>
      <c r="AQ42" s="1"/>
      <c r="AR42" s="2"/>
      <c r="AS42" s="1"/>
      <c r="AT42" s="2"/>
      <c r="AU42" s="2"/>
      <c r="AV42" s="2"/>
      <c r="AW42" s="1"/>
      <c r="AX42" s="2"/>
    </row>
    <row r="43" spans="1:50">
      <c r="A43" s="42"/>
      <c r="B43" s="42"/>
      <c r="C43" s="42"/>
      <c r="D43" s="42"/>
      <c r="E43" s="42"/>
      <c r="F43" s="42"/>
      <c r="G43" s="42"/>
      <c r="H43" s="42"/>
      <c r="I43" s="1"/>
      <c r="J43" s="2"/>
      <c r="K43" s="2"/>
      <c r="L43" s="2"/>
      <c r="M43" s="1"/>
      <c r="N43" s="2"/>
      <c r="O43" s="2"/>
      <c r="P43" s="2"/>
      <c r="Q43" s="1"/>
      <c r="R43" s="2"/>
      <c r="S43" s="2"/>
      <c r="T43" s="2"/>
      <c r="U43" s="1"/>
      <c r="V43" s="2"/>
      <c r="W43" s="2"/>
      <c r="X43" s="2"/>
      <c r="Y43" s="1"/>
      <c r="Z43" s="2"/>
      <c r="AA43" s="2"/>
      <c r="AB43" s="2"/>
      <c r="AC43" s="1"/>
      <c r="AD43" s="2"/>
      <c r="AE43" s="2"/>
      <c r="AF43" s="2"/>
      <c r="AG43" s="1"/>
      <c r="AH43" s="2"/>
      <c r="AI43" s="2"/>
      <c r="AJ43" s="2"/>
      <c r="AK43" s="1"/>
      <c r="AL43" s="2"/>
      <c r="AM43" s="2"/>
      <c r="AN43" s="2"/>
      <c r="AO43" s="1"/>
      <c r="AP43" s="2"/>
      <c r="AQ43" s="1"/>
      <c r="AR43" s="2"/>
      <c r="AS43" s="1"/>
      <c r="AT43" s="2"/>
      <c r="AU43" s="2"/>
      <c r="AV43" s="2"/>
      <c r="AW43" s="1"/>
      <c r="AX43" s="2"/>
    </row>
    <row r="44" spans="1:50">
      <c r="A44" s="42"/>
      <c r="B44" s="42"/>
      <c r="C44" s="42"/>
      <c r="D44" s="42"/>
      <c r="E44" s="42"/>
      <c r="F44" s="42"/>
      <c r="G44" s="42"/>
      <c r="H44" s="42"/>
      <c r="I44" s="23"/>
      <c r="J44" s="2"/>
      <c r="K44" s="2"/>
      <c r="L44" s="2"/>
      <c r="M44" s="1"/>
      <c r="N44" s="2"/>
      <c r="O44" s="2"/>
      <c r="P44" s="2"/>
      <c r="Q44" s="1"/>
      <c r="R44" s="2"/>
      <c r="S44" s="2"/>
      <c r="T44" s="2"/>
      <c r="U44" s="1"/>
      <c r="V44" s="2"/>
      <c r="W44" s="2"/>
      <c r="X44" s="2"/>
      <c r="Y44" s="1"/>
      <c r="Z44" s="2"/>
      <c r="AA44" s="2"/>
      <c r="AB44" s="2"/>
      <c r="AC44" s="1"/>
      <c r="AD44" s="2"/>
      <c r="AE44" s="2"/>
      <c r="AF44" s="2"/>
      <c r="AG44" s="1"/>
      <c r="AH44" s="2"/>
      <c r="AI44" s="2"/>
      <c r="AJ44" s="2"/>
      <c r="AK44" s="1"/>
      <c r="AL44" s="2"/>
      <c r="AM44" s="2"/>
      <c r="AN44" s="2"/>
      <c r="AO44" s="1"/>
      <c r="AP44" s="2"/>
      <c r="AQ44" s="1"/>
      <c r="AR44" s="2"/>
      <c r="AS44" s="1"/>
      <c r="AT44" s="2"/>
      <c r="AU44" s="2"/>
      <c r="AV44" s="2"/>
      <c r="AW44" s="1"/>
      <c r="AX44" s="2"/>
    </row>
    <row r="45" spans="1:50">
      <c r="A45" s="24"/>
      <c r="B45" s="25"/>
      <c r="C45" s="25"/>
      <c r="D45" s="26"/>
      <c r="E45" s="25"/>
      <c r="F45" s="30"/>
      <c r="G45" s="30"/>
      <c r="H45" s="30"/>
      <c r="I45" s="23"/>
      <c r="J45" s="30"/>
      <c r="K45" s="1"/>
      <c r="L45" s="2"/>
      <c r="M45" s="1"/>
      <c r="N45" s="2"/>
      <c r="O45" s="2"/>
      <c r="P45" s="2"/>
      <c r="Q45" s="1"/>
      <c r="R45" s="2"/>
      <c r="S45" s="1"/>
      <c r="T45" s="2"/>
      <c r="U45" s="1"/>
      <c r="V45" s="2"/>
      <c r="W45" s="2"/>
      <c r="X45" s="2"/>
      <c r="Y45" s="1"/>
      <c r="Z45" s="2"/>
      <c r="AA45" s="1"/>
      <c r="AB45" s="2"/>
      <c r="AC45" s="1"/>
      <c r="AD45" s="2"/>
      <c r="AE45" s="2"/>
      <c r="AF45" s="2"/>
      <c r="AG45" s="1"/>
      <c r="AH45" s="2"/>
      <c r="AI45" s="1"/>
      <c r="AJ45" s="2"/>
      <c r="AK45" s="1"/>
      <c r="AL45" s="2"/>
      <c r="AM45" s="2"/>
      <c r="AN45" s="2"/>
      <c r="AO45" s="1"/>
      <c r="AP45" s="2"/>
      <c r="AQ45" s="1"/>
      <c r="AR45" s="2"/>
      <c r="AS45" s="1"/>
      <c r="AT45" s="2"/>
      <c r="AU45" s="2"/>
      <c r="AV45" s="2"/>
      <c r="AW45" s="1"/>
      <c r="AX45" s="2"/>
    </row>
    <row r="46" spans="1:50">
      <c r="A46" s="27"/>
      <c r="B46" s="1"/>
      <c r="C46" s="1"/>
      <c r="D46" s="2"/>
      <c r="E46" s="1"/>
      <c r="F46" s="2"/>
      <c r="G46" s="2"/>
      <c r="H46" s="2"/>
      <c r="I46" s="1"/>
      <c r="J46" s="2"/>
      <c r="K46" s="1"/>
      <c r="L46" s="2"/>
      <c r="M46" s="1"/>
      <c r="N46" s="2"/>
      <c r="O46" s="2"/>
      <c r="P46" s="2"/>
      <c r="Q46" s="1"/>
      <c r="R46" s="2"/>
      <c r="S46" s="1"/>
      <c r="T46" s="2"/>
      <c r="U46" s="1"/>
      <c r="V46" s="2"/>
      <c r="W46" s="2"/>
      <c r="X46" s="2"/>
      <c r="Y46" s="1"/>
      <c r="Z46" s="2"/>
      <c r="AA46" s="1"/>
      <c r="AB46" s="2"/>
      <c r="AC46" s="1"/>
      <c r="AD46" s="2"/>
      <c r="AE46" s="2"/>
      <c r="AF46" s="2"/>
      <c r="AG46" s="1"/>
      <c r="AH46" s="2"/>
      <c r="AI46" s="1"/>
      <c r="AJ46" s="2"/>
      <c r="AK46" s="1"/>
      <c r="AL46" s="2"/>
      <c r="AM46" s="2"/>
      <c r="AN46" s="2"/>
      <c r="AO46" s="1"/>
      <c r="AP46" s="2"/>
      <c r="AQ46" s="1"/>
      <c r="AR46" s="2"/>
      <c r="AS46" s="1"/>
      <c r="AT46" s="2"/>
      <c r="AU46" s="2"/>
      <c r="AV46" s="2"/>
      <c r="AW46" s="1"/>
      <c r="AX46" s="2"/>
    </row>
  </sheetData>
  <mergeCells count="37">
    <mergeCell ref="AW9:AX9"/>
    <mergeCell ref="A42:H44"/>
    <mergeCell ref="AK9:AL9"/>
    <mergeCell ref="AM9:AN9"/>
    <mergeCell ref="AO9:AP9"/>
    <mergeCell ref="AQ9:AR9"/>
    <mergeCell ref="AS9:AT9"/>
    <mergeCell ref="AU9:AV9"/>
    <mergeCell ref="Y9:Z9"/>
    <mergeCell ref="AA9:AB9"/>
    <mergeCell ref="AC9:AD9"/>
    <mergeCell ref="AE9:AF9"/>
    <mergeCell ref="AG9:AH9"/>
    <mergeCell ref="AI9:AJ9"/>
    <mergeCell ref="M9:N9"/>
    <mergeCell ref="O9:P9"/>
    <mergeCell ref="Q9:R9"/>
    <mergeCell ref="S9:T9"/>
    <mergeCell ref="U9:V9"/>
    <mergeCell ref="W9:X9"/>
    <mergeCell ref="K8:R8"/>
    <mergeCell ref="S8:Z8"/>
    <mergeCell ref="AA8:AH8"/>
    <mergeCell ref="AI8:AP8"/>
    <mergeCell ref="AQ8:AX8"/>
    <mergeCell ref="C9:D9"/>
    <mergeCell ref="E9:F9"/>
    <mergeCell ref="G9:H9"/>
    <mergeCell ref="I9:J9"/>
    <mergeCell ref="K9:L9"/>
    <mergeCell ref="A1:J1"/>
    <mergeCell ref="A3:F4"/>
    <mergeCell ref="C5:J5"/>
    <mergeCell ref="A6:B6"/>
    <mergeCell ref="A8:A10"/>
    <mergeCell ref="B8:B10"/>
    <mergeCell ref="C8:J8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LBSMISIII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SLBC</dc:creator>
  <cp:lastModifiedBy>6496490</cp:lastModifiedBy>
  <dcterms:created xsi:type="dcterms:W3CDTF">2020-08-18T05:04:22Z</dcterms:created>
  <dcterms:modified xsi:type="dcterms:W3CDTF">2024-08-27T07:06:00Z</dcterms:modified>
</cp:coreProperties>
</file>